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11760"/>
  </bookViews>
  <sheets>
    <sheet name="Лист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85" i="1"/>
  <c r="E59" i="1"/>
  <c r="F26" i="1"/>
  <c r="F34" i="1"/>
  <c r="E34" i="1"/>
  <c r="E26" i="1"/>
  <c r="E6" i="1"/>
  <c r="F85" i="1"/>
  <c r="F83" i="1" l="1"/>
  <c r="F81" i="1"/>
  <c r="F77" i="1"/>
  <c r="F64" i="1"/>
  <c r="F59" i="1"/>
  <c r="F54" i="1"/>
  <c r="F49" i="1"/>
  <c r="F95" i="1" s="1"/>
  <c r="F41" i="1"/>
  <c r="F21" i="1"/>
  <c r="F19" i="1" s="1"/>
  <c r="F14" i="1"/>
  <c r="E83" i="1"/>
  <c r="E81" i="1"/>
  <c r="E77" i="1"/>
  <c r="E64" i="1"/>
  <c r="E54" i="1"/>
  <c r="E49" i="1"/>
  <c r="E95" i="1" s="1"/>
  <c r="E41" i="1"/>
  <c r="E21" i="1"/>
  <c r="E19" i="1" s="1"/>
  <c r="E14" i="1"/>
  <c r="E52" i="1" l="1"/>
  <c r="F5" i="1"/>
  <c r="E5" i="1"/>
  <c r="F52" i="1"/>
  <c r="E90" i="1" l="1"/>
  <c r="F90" i="1"/>
</calcChain>
</file>

<file path=xl/sharedStrings.xml><?xml version="1.0" encoding="utf-8"?>
<sst xmlns="http://schemas.openxmlformats.org/spreadsheetml/2006/main" count="168" uniqueCount="108">
  <si>
    <t>Наименование программы</t>
  </si>
  <si>
    <t>Рз Пр</t>
  </si>
  <si>
    <t>ЦСР</t>
  </si>
  <si>
    <t>Вр</t>
  </si>
  <si>
    <t>План</t>
  </si>
  <si>
    <t>1. Муниципальная Программа «Развитие и сохранение культуры поселения»</t>
  </si>
  <si>
    <t>11 0 00 00000</t>
  </si>
  <si>
    <t>1.1.Подпрограмма «Организация досуга и обеспечение жителей поселения услугами организации культуры»</t>
  </si>
  <si>
    <t>11 1 01 00000</t>
  </si>
  <si>
    <t>0801</t>
  </si>
  <si>
    <t>11 1 01 00590</t>
  </si>
  <si>
    <t>1.2.Подпрограмма «Организация библиотечного обслуживания населения»</t>
  </si>
  <si>
    <t>11 2 01 00000</t>
  </si>
  <si>
    <t>11 2 01 85190</t>
  </si>
  <si>
    <t>2. Муниципальная Программа «Муниципальное управление и гражданское общество»</t>
  </si>
  <si>
    <t>16 0 00 00000</t>
  </si>
  <si>
    <t>2.1. Подпрограмма «Функционирование высшего должностного лица местной администрации»</t>
  </si>
  <si>
    <t>0102</t>
  </si>
  <si>
    <t>16 1 01 92020</t>
  </si>
  <si>
    <t>2.2.Подпрограмма «Управление в сфере функций органов  местной администрации»</t>
  </si>
  <si>
    <t>16 2 00 00000</t>
  </si>
  <si>
    <t>0104</t>
  </si>
  <si>
    <t>16 2 01 92010</t>
  </si>
  <si>
    <t>2.3.Подпрограмма  «Обеспечение реализации Муниципальной Программы»</t>
  </si>
  <si>
    <t>16 3 00 00000</t>
  </si>
  <si>
    <t>0113</t>
  </si>
  <si>
    <t>16 3 01 00590</t>
  </si>
  <si>
    <t>16 3 01 90200</t>
  </si>
  <si>
    <t>2.4.Подпрограмма «Повышение устойчивости бюджета поселения»</t>
  </si>
  <si>
    <t>16 4 00 00000</t>
  </si>
  <si>
    <t>0111</t>
  </si>
  <si>
    <t>16 4 01 90570</t>
  </si>
  <si>
    <t>1301</t>
  </si>
  <si>
    <t>16 4 02 97880</t>
  </si>
  <si>
    <t>16 4 03 98500</t>
  </si>
  <si>
    <t>2.5.Подпрограмма   «Защита населения и территории поселения от чрезвычайных ситуаций и обеспечение первичных мер пожарной безопасности»</t>
  </si>
  <si>
    <t>16 5 00 00000</t>
  </si>
  <si>
    <t>0309</t>
  </si>
  <si>
    <t>16 5 0191430</t>
  </si>
  <si>
    <t>0314</t>
  </si>
  <si>
    <t>16 5 02 91430</t>
  </si>
  <si>
    <t>2.6.Подпрограмма  «Социальная поддержка граждан»</t>
  </si>
  <si>
    <t>1001</t>
  </si>
  <si>
    <t>16 6 01 90470</t>
  </si>
  <si>
    <t>2.7.Подпрограмма «Обеспечение условий для развития на территории поселения физической культуры и массового спорта»</t>
  </si>
  <si>
    <t>1101</t>
  </si>
  <si>
    <t>16 7 01 90410</t>
  </si>
  <si>
    <t>2.8.Подпрограмма  «Финансовое обеспечение  муниципальных образований Воронежской области для исполнения переданных полномочий»</t>
  </si>
  <si>
    <t>16 8 00 00000</t>
  </si>
  <si>
    <t>0203</t>
  </si>
  <si>
    <t>16 8 01 51180</t>
  </si>
  <si>
    <t>3. Муниципальная Программа «Развитие территории поселения»</t>
  </si>
  <si>
    <t>19 0 00 00000</t>
  </si>
  <si>
    <t>3.1.Подпрограмма  «Ремонт и содержание муниципальных дорог»</t>
  </si>
  <si>
    <t>19 1 00 00000</t>
  </si>
  <si>
    <t>0409</t>
  </si>
  <si>
    <t>19 1 01 81290</t>
  </si>
  <si>
    <t>19 1 01 S8850</t>
  </si>
  <si>
    <t>3.2.Подпрограмма  «Развитие сети уличного освещения»</t>
  </si>
  <si>
    <t>19 2 00 00000</t>
  </si>
  <si>
    <t>0503</t>
  </si>
  <si>
    <t>19 2 01 90670</t>
  </si>
  <si>
    <t>19 2 01 S8670</t>
  </si>
  <si>
    <t>3.3.Подпрограмма «Благоустройство территории поселения»</t>
  </si>
  <si>
    <t>19 3 00 00000</t>
  </si>
  <si>
    <t>19 3 01 90800</t>
  </si>
  <si>
    <t>19 3 01 S8510</t>
  </si>
  <si>
    <t>19 3 02 S8380</t>
  </si>
  <si>
    <t>0412</t>
  </si>
  <si>
    <t>19 3 03 S8070</t>
  </si>
  <si>
    <t xml:space="preserve">3.4.Подпрограмма «Содержание мест захоронения и ремонт военно-мемориальных объектов»  </t>
  </si>
  <si>
    <t>19 4 02 90600</t>
  </si>
  <si>
    <t xml:space="preserve">3.5. Подпрограмма «Озеленение территории поселения» </t>
  </si>
  <si>
    <t>19 5 01 90700</t>
  </si>
  <si>
    <t xml:space="preserve">3.6. Подпрограмма    "Энергоэффективность и развитие энергетики в Дракинском сельском поселении"  </t>
  </si>
  <si>
    <t>19 6 01 91220</t>
  </si>
  <si>
    <t>19 7 01 90850</t>
  </si>
  <si>
    <t xml:space="preserve">3.8.Подпрограмма «Осуществление муниципального земельного контроля  в границах поселения» </t>
  </si>
  <si>
    <t>19 8 01 88690</t>
  </si>
  <si>
    <t>3.9.Подпрограмма "Благоустройство мест массового отдыха"</t>
  </si>
  <si>
    <t>19 9 01 00000</t>
  </si>
  <si>
    <t>19 9 01 S8070</t>
  </si>
  <si>
    <t>4. Муниципальная Программа «Развитие и поддержка малого и среднего предпринимательства»</t>
  </si>
  <si>
    <t>04 0 00 00000</t>
  </si>
  <si>
    <t>4.1.Подпрограмма               «Развитие и поддержка малого и среднего предпринимательства»»</t>
  </si>
  <si>
    <t>04 1 01 90380</t>
  </si>
  <si>
    <t>5. Муниципальная программа «Использование  и охрана земель на территории  Дракинского сельского поселения»</t>
  </si>
  <si>
    <t>05 0 00 00000</t>
  </si>
  <si>
    <t>05 1 01 90390</t>
  </si>
  <si>
    <t xml:space="preserve"> Непрограммные расходы органов местного самоуправления</t>
  </si>
  <si>
    <t>0107</t>
  </si>
  <si>
    <t>99 1 01 92070</t>
  </si>
  <si>
    <t>Исполнение</t>
  </si>
  <si>
    <t xml:space="preserve">5.1 Мероприятия по повышение эффективности использования и охраны земель на территории поселения           </t>
  </si>
  <si>
    <t xml:space="preserve">3.7.Подпрограмма «Развитие градостроительной деятельности поселения»                                      </t>
  </si>
  <si>
    <t>Отчет по муниципальным  программам  Дракинского</t>
  </si>
  <si>
    <t xml:space="preserve">Глава администрации Дракинского сельского поселения                                                    Е.Н.Атаманова </t>
  </si>
  <si>
    <t xml:space="preserve">16 7 01S8790 </t>
  </si>
  <si>
    <t>6. Муниципальная программа «Развитие транспортной системы»</t>
  </si>
  <si>
    <t>24 0 00 00000</t>
  </si>
  <si>
    <t>24 2 01 81290</t>
  </si>
  <si>
    <t>24 2 01 S8850</t>
  </si>
  <si>
    <t xml:space="preserve">6.2.Подпрограмма  « Капитальный ремонт и ремонт автомобильных дорог общего пользования местного значения на территории Дракинского сельского поселения»»                                                    </t>
  </si>
  <si>
    <r>
      <t xml:space="preserve">                                                                                                  сельского поселения  за 1 полугодие 2021 года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   ( сумма тыс.   рублей)</t>
    </r>
  </si>
  <si>
    <t>11 1 01 S0590</t>
  </si>
  <si>
    <t>11 1 А2 55190</t>
  </si>
  <si>
    <t>16 3 01 S8430</t>
  </si>
  <si>
    <t>О+Ф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</si>
</sst>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2" borderId="0" xfId="0" applyFill="1"/>
    <xf numFmtId="0" fontId="0" fillId="2" borderId="0" xfId="0" applyFont="1" applyFill="1"/>
    <xf numFmtId="0" fontId="3" fillId="0" borderId="2" xfId="0" applyFont="1" applyBorder="1" applyAlignment="1">
      <alignment horizontal="left" vertical="center" wrapText="1" indent="2"/>
    </xf>
    <xf numFmtId="0" fontId="3" fillId="2" borderId="2" xfId="0" applyFont="1" applyFill="1" applyBorder="1" applyAlignment="1">
      <alignment horizontal="left" vertical="center" wrapText="1" indent="2"/>
    </xf>
    <xf numFmtId="0" fontId="3" fillId="2" borderId="3" xfId="0" applyFont="1" applyFill="1" applyBorder="1" applyAlignment="1">
      <alignment horizontal="left" vertical="center" wrapText="1" indent="2"/>
    </xf>
    <xf numFmtId="0" fontId="4" fillId="0" borderId="2" xfId="0" applyFont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right" vertical="center"/>
    </xf>
    <xf numFmtId="49" fontId="5" fillId="2" borderId="3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left" wrapText="1"/>
    </xf>
    <xf numFmtId="49" fontId="5" fillId="2" borderId="5" xfId="0" applyNumberFormat="1" applyFont="1" applyFill="1" applyBorder="1" applyAlignment="1">
      <alignment horizontal="right" wrapText="1"/>
    </xf>
    <xf numFmtId="0" fontId="5" fillId="2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49" fontId="5" fillId="2" borderId="3" xfId="0" applyNumberFormat="1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top" wrapText="1"/>
    </xf>
    <xf numFmtId="49" fontId="5" fillId="2" borderId="2" xfId="0" applyNumberFormat="1" applyFont="1" applyFill="1" applyBorder="1" applyAlignment="1">
      <alignment horizontal="right" vertical="top" wrapText="1"/>
    </xf>
    <xf numFmtId="0" fontId="8" fillId="2" borderId="2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right" vertical="center" wrapText="1"/>
    </xf>
    <xf numFmtId="49" fontId="10" fillId="2" borderId="4" xfId="0" applyNumberFormat="1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right" vertical="center" wrapText="1"/>
    </xf>
    <xf numFmtId="0" fontId="11" fillId="2" borderId="6" xfId="0" applyFont="1" applyFill="1" applyBorder="1" applyAlignment="1">
      <alignment horizontal="right" vertical="center" wrapText="1"/>
    </xf>
    <xf numFmtId="0" fontId="11" fillId="2" borderId="6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wrapText="1"/>
    </xf>
    <xf numFmtId="49" fontId="13" fillId="2" borderId="6" xfId="0" applyNumberFormat="1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center"/>
    </xf>
    <xf numFmtId="3" fontId="15" fillId="2" borderId="6" xfId="0" applyNumberFormat="1" applyFont="1" applyFill="1" applyBorder="1" applyAlignment="1">
      <alignment horizontal="right" wrapText="1"/>
    </xf>
    <xf numFmtId="0" fontId="15" fillId="2" borderId="2" xfId="0" applyFont="1" applyFill="1" applyBorder="1" applyAlignment="1"/>
    <xf numFmtId="49" fontId="13" fillId="2" borderId="6" xfId="0" applyNumberFormat="1" applyFont="1" applyFill="1" applyBorder="1" applyAlignment="1">
      <alignment horizontal="right" vertical="center" wrapText="1"/>
    </xf>
    <xf numFmtId="0" fontId="15" fillId="3" borderId="2" xfId="0" applyFont="1" applyFill="1" applyBorder="1" applyAlignment="1"/>
    <xf numFmtId="0" fontId="7" fillId="0" borderId="2" xfId="0" applyFont="1" applyBorder="1" applyAlignment="1">
      <alignment vertical="center" wrapText="1"/>
    </xf>
    <xf numFmtId="49" fontId="7" fillId="2" borderId="6" xfId="0" applyNumberFormat="1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horizontal="right" vertical="center"/>
    </xf>
    <xf numFmtId="49" fontId="10" fillId="2" borderId="2" xfId="0" applyNumberFormat="1" applyFont="1" applyFill="1" applyBorder="1" applyAlignment="1">
      <alignment horizontal="right" vertical="top" wrapText="1"/>
    </xf>
    <xf numFmtId="49" fontId="10" fillId="2" borderId="6" xfId="0" applyNumberFormat="1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vertical="center" wrapText="1"/>
    </xf>
    <xf numFmtId="49" fontId="10" fillId="2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wrapText="1"/>
    </xf>
    <xf numFmtId="49" fontId="3" fillId="0" borderId="6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wrapText="1"/>
    </xf>
    <xf numFmtId="49" fontId="3" fillId="0" borderId="6" xfId="0" applyNumberFormat="1" applyFont="1" applyFill="1" applyBorder="1" applyAlignment="1">
      <alignment horizontal="right" wrapText="1"/>
    </xf>
    <xf numFmtId="3" fontId="5" fillId="0" borderId="6" xfId="0" applyNumberFormat="1" applyFont="1" applyFill="1" applyBorder="1" applyAlignment="1">
      <alignment horizontal="right" wrapText="1"/>
    </xf>
    <xf numFmtId="0" fontId="10" fillId="0" borderId="2" xfId="0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right" wrapText="1"/>
    </xf>
    <xf numFmtId="3" fontId="10" fillId="0" borderId="6" xfId="0" applyNumberFormat="1" applyFont="1" applyFill="1" applyBorder="1" applyAlignment="1">
      <alignment horizontal="right" wrapText="1"/>
    </xf>
    <xf numFmtId="0" fontId="14" fillId="3" borderId="2" xfId="0" applyFont="1" applyFill="1" applyBorder="1" applyAlignment="1"/>
    <xf numFmtId="0" fontId="17" fillId="3" borderId="2" xfId="0" applyFont="1" applyFill="1" applyBorder="1" applyAlignment="1"/>
    <xf numFmtId="49" fontId="5" fillId="2" borderId="4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right" vertical="center"/>
    </xf>
    <xf numFmtId="0" fontId="10" fillId="3" borderId="2" xfId="0" applyFont="1" applyFill="1" applyBorder="1" applyAlignment="1">
      <alignment vertical="center"/>
    </xf>
    <xf numFmtId="49" fontId="6" fillId="2" borderId="2" xfId="0" applyNumberFormat="1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right" vertical="center"/>
    </xf>
    <xf numFmtId="3" fontId="14" fillId="2" borderId="6" xfId="0" applyNumberFormat="1" applyFont="1" applyFill="1" applyBorder="1" applyAlignment="1">
      <alignment horizontal="right" wrapText="1"/>
    </xf>
    <xf numFmtId="49" fontId="6" fillId="0" borderId="6" xfId="0" applyNumberFormat="1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center"/>
    </xf>
    <xf numFmtId="3" fontId="6" fillId="0" borderId="6" xfId="0" applyNumberFormat="1" applyFont="1" applyFill="1" applyBorder="1" applyAlignment="1">
      <alignment horizontal="right" wrapText="1"/>
    </xf>
    <xf numFmtId="0" fontId="18" fillId="3" borderId="2" xfId="0" applyFont="1" applyFill="1" applyBorder="1" applyAlignment="1"/>
    <xf numFmtId="0" fontId="14" fillId="2" borderId="2" xfId="0" applyFont="1" applyFill="1" applyBorder="1" applyAlignment="1">
      <alignment wrapText="1"/>
    </xf>
    <xf numFmtId="0" fontId="19" fillId="0" borderId="0" xfId="0" applyFont="1"/>
    <xf numFmtId="164" fontId="7" fillId="2" borderId="2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5" fillId="2" borderId="5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 wrapText="1"/>
    </xf>
    <xf numFmtId="49" fontId="5" fillId="2" borderId="3" xfId="0" applyNumberFormat="1" applyFont="1" applyFill="1" applyBorder="1" applyAlignment="1">
      <alignment horizontal="right" vertical="center" wrapText="1"/>
    </xf>
    <xf numFmtId="49" fontId="5" fillId="2" borderId="5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abSelected="1" workbookViewId="0">
      <selection activeCell="A84" sqref="A84"/>
    </sheetView>
  </sheetViews>
  <sheetFormatPr defaultRowHeight="15" x14ac:dyDescent="0.25"/>
  <cols>
    <col min="1" max="1" width="73" customWidth="1"/>
    <col min="2" max="2" width="7.140625" bestFit="1" customWidth="1"/>
    <col min="3" max="3" width="19.42578125" customWidth="1"/>
    <col min="4" max="4" width="7" bestFit="1" customWidth="1"/>
    <col min="5" max="5" width="14.5703125" customWidth="1"/>
    <col min="6" max="6" width="19.7109375" customWidth="1"/>
  </cols>
  <sheetData>
    <row r="1" spans="1:6" x14ac:dyDescent="0.25">
      <c r="B1" s="1"/>
      <c r="C1" s="2"/>
      <c r="D1" s="2"/>
      <c r="E1" s="1"/>
      <c r="F1" s="1"/>
    </row>
    <row r="2" spans="1:6" x14ac:dyDescent="0.25">
      <c r="A2" s="141" t="s">
        <v>95</v>
      </c>
      <c r="B2" s="141"/>
      <c r="C2" s="141"/>
      <c r="D2" s="141"/>
      <c r="E2" s="141"/>
    </row>
    <row r="3" spans="1:6" x14ac:dyDescent="0.25">
      <c r="A3" s="103" t="s">
        <v>103</v>
      </c>
      <c r="B3" s="103"/>
      <c r="C3" s="103"/>
      <c r="D3" s="103"/>
      <c r="E3" s="103"/>
      <c r="F3" s="103"/>
    </row>
    <row r="4" spans="1:6" ht="37.5" x14ac:dyDescent="0.25">
      <c r="A4" s="3" t="s">
        <v>0</v>
      </c>
      <c r="B4" s="4" t="s">
        <v>1</v>
      </c>
      <c r="C4" s="4" t="s">
        <v>2</v>
      </c>
      <c r="D4" s="5" t="s">
        <v>3</v>
      </c>
      <c r="E4" s="4" t="s">
        <v>4</v>
      </c>
      <c r="F4" s="4" t="s">
        <v>92</v>
      </c>
    </row>
    <row r="5" spans="1:6" ht="37.5" x14ac:dyDescent="0.25">
      <c r="A5" s="6" t="s">
        <v>5</v>
      </c>
      <c r="B5" s="7"/>
      <c r="C5" s="8" t="s">
        <v>6</v>
      </c>
      <c r="D5" s="9"/>
      <c r="E5" s="10">
        <f>E6+E14</f>
        <v>2947.7999999999997</v>
      </c>
      <c r="F5" s="10">
        <f>F6+F14</f>
        <v>1390.1000000000001</v>
      </c>
    </row>
    <row r="6" spans="1:6" ht="15" customHeight="1" x14ac:dyDescent="0.25">
      <c r="A6" s="142" t="s">
        <v>7</v>
      </c>
      <c r="B6" s="134"/>
      <c r="C6" s="118" t="s">
        <v>8</v>
      </c>
      <c r="D6" s="120"/>
      <c r="E6" s="99">
        <f>E8+E9+E10+E11+E12+E13</f>
        <v>2462.7999999999997</v>
      </c>
      <c r="F6" s="99">
        <f>F8+F9+F10+F11+F12+F13</f>
        <v>1176.9000000000001</v>
      </c>
    </row>
    <row r="7" spans="1:6" ht="31.5" customHeight="1" x14ac:dyDescent="0.25">
      <c r="A7" s="142"/>
      <c r="B7" s="136"/>
      <c r="C7" s="119"/>
      <c r="D7" s="121"/>
      <c r="E7" s="104"/>
      <c r="F7" s="104"/>
    </row>
    <row r="8" spans="1:6" ht="18.75" x14ac:dyDescent="0.25">
      <c r="A8" s="11"/>
      <c r="B8" s="12" t="s">
        <v>9</v>
      </c>
      <c r="C8" s="13" t="s">
        <v>10</v>
      </c>
      <c r="D8" s="14">
        <v>100</v>
      </c>
      <c r="E8" s="15">
        <v>1972.5</v>
      </c>
      <c r="F8" s="15">
        <v>825.8</v>
      </c>
    </row>
    <row r="9" spans="1:6" ht="18.75" x14ac:dyDescent="0.25">
      <c r="A9" s="11"/>
      <c r="B9" s="12" t="s">
        <v>9</v>
      </c>
      <c r="C9" s="13" t="s">
        <v>10</v>
      </c>
      <c r="D9" s="14">
        <v>200</v>
      </c>
      <c r="E9" s="15">
        <v>367.6</v>
      </c>
      <c r="F9" s="15">
        <v>228.4</v>
      </c>
    </row>
    <row r="10" spans="1:6" ht="18.75" x14ac:dyDescent="0.25">
      <c r="A10" s="16"/>
      <c r="B10" s="12" t="s">
        <v>9</v>
      </c>
      <c r="C10" s="13" t="s">
        <v>10</v>
      </c>
      <c r="D10" s="14">
        <v>800</v>
      </c>
      <c r="E10" s="17"/>
      <c r="F10" s="17"/>
    </row>
    <row r="11" spans="1:6" ht="18.75" x14ac:dyDescent="0.25">
      <c r="A11" s="82"/>
      <c r="B11" s="39" t="s">
        <v>9</v>
      </c>
      <c r="C11" s="84" t="s">
        <v>105</v>
      </c>
      <c r="D11" s="85">
        <v>200</v>
      </c>
      <c r="E11" s="86">
        <v>117.7</v>
      </c>
      <c r="F11" s="86">
        <v>117.7</v>
      </c>
    </row>
    <row r="12" spans="1:6" ht="18.75" x14ac:dyDescent="0.25">
      <c r="A12" s="82"/>
      <c r="B12" s="80" t="s">
        <v>9</v>
      </c>
      <c r="C12" s="81" t="s">
        <v>105</v>
      </c>
      <c r="D12" s="25">
        <v>200</v>
      </c>
      <c r="E12" s="17">
        <v>2.5</v>
      </c>
      <c r="F12" s="17">
        <v>2.5</v>
      </c>
    </row>
    <row r="13" spans="1:6" ht="18.75" x14ac:dyDescent="0.25">
      <c r="A13" s="82"/>
      <c r="B13" s="80" t="s">
        <v>9</v>
      </c>
      <c r="C13" s="13" t="s">
        <v>104</v>
      </c>
      <c r="D13" s="25">
        <v>500</v>
      </c>
      <c r="E13" s="17">
        <v>2.5</v>
      </c>
      <c r="F13" s="17">
        <v>2.5</v>
      </c>
    </row>
    <row r="14" spans="1:6" x14ac:dyDescent="0.25">
      <c r="A14" s="114" t="s">
        <v>11</v>
      </c>
      <c r="B14" s="134"/>
      <c r="C14" s="110" t="s">
        <v>12</v>
      </c>
      <c r="D14" s="112"/>
      <c r="E14" s="99">
        <f>E17+E18</f>
        <v>485</v>
      </c>
      <c r="F14" s="99">
        <f>F17+F18</f>
        <v>213.20000000000002</v>
      </c>
    </row>
    <row r="15" spans="1:6" x14ac:dyDescent="0.25">
      <c r="A15" s="143"/>
      <c r="B15" s="135"/>
      <c r="C15" s="111"/>
      <c r="D15" s="113"/>
      <c r="E15" s="100"/>
      <c r="F15" s="100"/>
    </row>
    <row r="16" spans="1:6" ht="18.75" x14ac:dyDescent="0.25">
      <c r="A16" s="143"/>
      <c r="B16" s="18"/>
      <c r="C16" s="144"/>
      <c r="D16" s="145"/>
      <c r="E16" s="104"/>
      <c r="F16" s="104"/>
    </row>
    <row r="17" spans="1:6" ht="18.75" x14ac:dyDescent="0.25">
      <c r="A17" s="11"/>
      <c r="B17" s="12" t="s">
        <v>9</v>
      </c>
      <c r="C17" s="19" t="s">
        <v>13</v>
      </c>
      <c r="D17" s="20">
        <v>100</v>
      </c>
      <c r="E17" s="15">
        <v>424.8</v>
      </c>
      <c r="F17" s="15">
        <v>197.3</v>
      </c>
    </row>
    <row r="18" spans="1:6" ht="18.75" x14ac:dyDescent="0.25">
      <c r="A18" s="21"/>
      <c r="B18" s="22" t="s">
        <v>9</v>
      </c>
      <c r="C18" s="19" t="s">
        <v>13</v>
      </c>
      <c r="D18" s="20">
        <v>200</v>
      </c>
      <c r="E18" s="15">
        <v>60.2</v>
      </c>
      <c r="F18" s="15">
        <v>15.9</v>
      </c>
    </row>
    <row r="19" spans="1:6" ht="37.5" x14ac:dyDescent="0.25">
      <c r="A19" s="9" t="s">
        <v>14</v>
      </c>
      <c r="B19" s="7"/>
      <c r="C19" s="8" t="s">
        <v>15</v>
      </c>
      <c r="D19" s="9"/>
      <c r="E19" s="10">
        <f>E20+E21+E26+E34+E41+E45+E46+E49+E47+E48</f>
        <v>6817.7000000000007</v>
      </c>
      <c r="F19" s="10">
        <f>F20+F21+F26+F34+F41+F45+F46+F49+F47+F48</f>
        <v>3439.0000000000005</v>
      </c>
    </row>
    <row r="20" spans="1:6" ht="45.75" customHeight="1" x14ac:dyDescent="0.25">
      <c r="A20" s="14" t="s">
        <v>16</v>
      </c>
      <c r="B20" s="12" t="s">
        <v>17</v>
      </c>
      <c r="C20" s="13" t="s">
        <v>18</v>
      </c>
      <c r="D20" s="14">
        <v>100</v>
      </c>
      <c r="E20" s="15">
        <v>995</v>
      </c>
      <c r="F20" s="15">
        <v>458.6</v>
      </c>
    </row>
    <row r="21" spans="1:6" x14ac:dyDescent="0.25">
      <c r="A21" s="114" t="s">
        <v>19</v>
      </c>
      <c r="B21" s="134"/>
      <c r="C21" s="118" t="s">
        <v>20</v>
      </c>
      <c r="D21" s="120"/>
      <c r="E21" s="101">
        <f>E23+E24+E25</f>
        <v>1854</v>
      </c>
      <c r="F21" s="101">
        <f>F23+F24+F25</f>
        <v>771.9</v>
      </c>
    </row>
    <row r="22" spans="1:6" ht="29.25" customHeight="1" x14ac:dyDescent="0.25">
      <c r="A22" s="115"/>
      <c r="B22" s="136"/>
      <c r="C22" s="119"/>
      <c r="D22" s="121"/>
      <c r="E22" s="102"/>
      <c r="F22" s="102"/>
    </row>
    <row r="23" spans="1:6" ht="18.75" x14ac:dyDescent="0.25">
      <c r="A23" s="21"/>
      <c r="B23" s="22" t="s">
        <v>21</v>
      </c>
      <c r="C23" s="13" t="s">
        <v>22</v>
      </c>
      <c r="D23" s="14">
        <v>100</v>
      </c>
      <c r="E23" s="23">
        <v>1043</v>
      </c>
      <c r="F23" s="23">
        <v>515.5</v>
      </c>
    </row>
    <row r="24" spans="1:6" ht="18.75" x14ac:dyDescent="0.25">
      <c r="A24" s="21"/>
      <c r="B24" s="22" t="s">
        <v>21</v>
      </c>
      <c r="C24" s="13" t="s">
        <v>22</v>
      </c>
      <c r="D24" s="14">
        <v>200</v>
      </c>
      <c r="E24" s="23">
        <v>806</v>
      </c>
      <c r="F24" s="23">
        <v>256.39999999999998</v>
      </c>
    </row>
    <row r="25" spans="1:6" ht="18.75" x14ac:dyDescent="0.25">
      <c r="A25" s="21"/>
      <c r="B25" s="22" t="s">
        <v>21</v>
      </c>
      <c r="C25" s="13" t="s">
        <v>22</v>
      </c>
      <c r="D25" s="14">
        <v>800</v>
      </c>
      <c r="E25" s="23">
        <v>5</v>
      </c>
      <c r="F25" s="23"/>
    </row>
    <row r="26" spans="1:6" ht="15" customHeight="1" x14ac:dyDescent="0.25">
      <c r="A26" s="133" t="s">
        <v>23</v>
      </c>
      <c r="B26" s="134"/>
      <c r="C26" s="118" t="s">
        <v>24</v>
      </c>
      <c r="D26" s="120"/>
      <c r="E26" s="101">
        <f>E28+E31+E33+E32+E29+E30</f>
        <v>3216.2000000000003</v>
      </c>
      <c r="F26" s="101">
        <f>F28+F31+F33+F32+F29+F30</f>
        <v>1942.8000000000002</v>
      </c>
    </row>
    <row r="27" spans="1:6" ht="31.5" customHeight="1" x14ac:dyDescent="0.25">
      <c r="A27" s="133"/>
      <c r="B27" s="136"/>
      <c r="C27" s="119"/>
      <c r="D27" s="121"/>
      <c r="E27" s="102"/>
      <c r="F27" s="102"/>
    </row>
    <row r="28" spans="1:6" ht="18.75" x14ac:dyDescent="0.25">
      <c r="A28" s="14"/>
      <c r="B28" s="12" t="s">
        <v>25</v>
      </c>
      <c r="C28" s="13" t="s">
        <v>26</v>
      </c>
      <c r="D28" s="14">
        <v>100</v>
      </c>
      <c r="E28" s="24">
        <v>2010.5</v>
      </c>
      <c r="F28" s="24">
        <v>981.1</v>
      </c>
    </row>
    <row r="29" spans="1:6" ht="18.75" x14ac:dyDescent="0.25">
      <c r="A29" s="83"/>
      <c r="B29" s="65" t="s">
        <v>25</v>
      </c>
      <c r="C29" s="40" t="s">
        <v>106</v>
      </c>
      <c r="D29" s="67">
        <v>100</v>
      </c>
      <c r="E29" s="87">
        <v>17.8</v>
      </c>
      <c r="F29" s="87">
        <v>17.7</v>
      </c>
    </row>
    <row r="30" spans="1:6" ht="18.75" x14ac:dyDescent="0.25">
      <c r="A30" s="83"/>
      <c r="B30" s="88" t="s">
        <v>25</v>
      </c>
      <c r="C30" s="19" t="s">
        <v>106</v>
      </c>
      <c r="D30" s="20">
        <v>100</v>
      </c>
      <c r="E30" s="89">
        <v>5.4</v>
      </c>
      <c r="F30" s="24">
        <v>5.4</v>
      </c>
    </row>
    <row r="31" spans="1:6" ht="18.75" x14ac:dyDescent="0.25">
      <c r="A31" s="14"/>
      <c r="B31" s="12" t="s">
        <v>25</v>
      </c>
      <c r="C31" s="13" t="s">
        <v>26</v>
      </c>
      <c r="D31" s="14">
        <v>200</v>
      </c>
      <c r="E31" s="24">
        <v>1117.0999999999999</v>
      </c>
      <c r="F31" s="24">
        <v>903</v>
      </c>
    </row>
    <row r="32" spans="1:6" ht="18.75" x14ac:dyDescent="0.25">
      <c r="A32" s="66"/>
      <c r="B32" s="12" t="s">
        <v>25</v>
      </c>
      <c r="C32" s="13" t="s">
        <v>26</v>
      </c>
      <c r="D32" s="66">
        <v>800</v>
      </c>
      <c r="E32" s="24">
        <v>0.4</v>
      </c>
      <c r="F32" s="24">
        <v>0.4</v>
      </c>
    </row>
    <row r="33" spans="1:6" ht="18.75" x14ac:dyDescent="0.25">
      <c r="A33" s="14"/>
      <c r="B33" s="12" t="s">
        <v>25</v>
      </c>
      <c r="C33" s="13" t="s">
        <v>27</v>
      </c>
      <c r="D33" s="14">
        <v>800</v>
      </c>
      <c r="E33" s="24">
        <v>65</v>
      </c>
      <c r="F33" s="24">
        <v>35.200000000000003</v>
      </c>
    </row>
    <row r="34" spans="1:6" ht="15" customHeight="1" x14ac:dyDescent="0.25">
      <c r="A34" s="133" t="s">
        <v>28</v>
      </c>
      <c r="B34" s="134"/>
      <c r="C34" s="118" t="s">
        <v>29</v>
      </c>
      <c r="D34" s="120"/>
      <c r="E34" s="105">
        <f>E37+E38+E39+E40</f>
        <v>127</v>
      </c>
      <c r="F34" s="105">
        <f>F37+F38+F39+F40</f>
        <v>60</v>
      </c>
    </row>
    <row r="35" spans="1:6" ht="15" customHeight="1" x14ac:dyDescent="0.25">
      <c r="A35" s="133"/>
      <c r="B35" s="135"/>
      <c r="C35" s="137"/>
      <c r="D35" s="138"/>
      <c r="E35" s="105"/>
      <c r="F35" s="105"/>
    </row>
    <row r="36" spans="1:6" ht="15" customHeight="1" x14ac:dyDescent="0.25">
      <c r="A36" s="133"/>
      <c r="B36" s="136"/>
      <c r="C36" s="119"/>
      <c r="D36" s="121"/>
      <c r="E36" s="105"/>
      <c r="F36" s="105"/>
    </row>
    <row r="37" spans="1:6" ht="18.75" x14ac:dyDescent="0.25">
      <c r="A37" s="25"/>
      <c r="B37" s="26" t="s">
        <v>30</v>
      </c>
      <c r="C37" s="13" t="s">
        <v>31</v>
      </c>
      <c r="D37" s="25">
        <v>800</v>
      </c>
      <c r="E37" s="17">
        <v>5</v>
      </c>
      <c r="F37" s="17"/>
    </row>
    <row r="38" spans="1:6" ht="18.75" x14ac:dyDescent="0.25">
      <c r="A38" s="25"/>
      <c r="B38" s="26" t="s">
        <v>32</v>
      </c>
      <c r="C38" s="13" t="s">
        <v>33</v>
      </c>
      <c r="D38" s="25">
        <v>700</v>
      </c>
      <c r="E38" s="17">
        <v>1</v>
      </c>
      <c r="F38" s="17"/>
    </row>
    <row r="39" spans="1:6" ht="18.75" x14ac:dyDescent="0.25">
      <c r="A39" s="25"/>
      <c r="B39" s="26" t="s">
        <v>21</v>
      </c>
      <c r="C39" s="13" t="s">
        <v>34</v>
      </c>
      <c r="D39" s="25">
        <v>500</v>
      </c>
      <c r="E39" s="17">
        <v>120</v>
      </c>
      <c r="F39" s="17">
        <v>60</v>
      </c>
    </row>
    <row r="40" spans="1:6" ht="18.75" x14ac:dyDescent="0.25">
      <c r="A40" s="25"/>
      <c r="B40" s="80" t="s">
        <v>68</v>
      </c>
      <c r="C40" s="81" t="s">
        <v>34</v>
      </c>
      <c r="D40" s="25">
        <v>500</v>
      </c>
      <c r="E40" s="17">
        <v>1</v>
      </c>
      <c r="F40" s="17"/>
    </row>
    <row r="41" spans="1:6" x14ac:dyDescent="0.25">
      <c r="A41" s="122" t="s">
        <v>35</v>
      </c>
      <c r="B41" s="124"/>
      <c r="C41" s="118" t="s">
        <v>36</v>
      </c>
      <c r="D41" s="120"/>
      <c r="E41" s="99">
        <f>E43+E44</f>
        <v>7</v>
      </c>
      <c r="F41" s="99">
        <f>F43+F44</f>
        <v>0</v>
      </c>
    </row>
    <row r="42" spans="1:6" ht="51" customHeight="1" x14ac:dyDescent="0.25">
      <c r="A42" s="123"/>
      <c r="B42" s="125"/>
      <c r="C42" s="119"/>
      <c r="D42" s="121"/>
      <c r="E42" s="104"/>
      <c r="F42" s="104"/>
    </row>
    <row r="43" spans="1:6" ht="18.75" x14ac:dyDescent="0.3">
      <c r="A43" s="27"/>
      <c r="B43" s="28" t="s">
        <v>37</v>
      </c>
      <c r="C43" s="13" t="s">
        <v>38</v>
      </c>
      <c r="D43" s="29">
        <v>200</v>
      </c>
      <c r="E43" s="30">
        <v>2</v>
      </c>
      <c r="F43" s="30"/>
    </row>
    <row r="44" spans="1:6" ht="18.75" x14ac:dyDescent="0.3">
      <c r="A44" s="27"/>
      <c r="B44" s="28" t="s">
        <v>39</v>
      </c>
      <c r="C44" s="13" t="s">
        <v>40</v>
      </c>
      <c r="D44" s="29">
        <v>200</v>
      </c>
      <c r="E44" s="30">
        <v>5</v>
      </c>
      <c r="F44" s="30"/>
    </row>
    <row r="45" spans="1:6" ht="18.75" x14ac:dyDescent="0.25">
      <c r="A45" s="14" t="s">
        <v>41</v>
      </c>
      <c r="B45" s="12" t="s">
        <v>42</v>
      </c>
      <c r="C45" s="13" t="s">
        <v>43</v>
      </c>
      <c r="D45" s="14">
        <v>300</v>
      </c>
      <c r="E45" s="15">
        <v>72.5</v>
      </c>
      <c r="F45" s="15">
        <v>36.299999999999997</v>
      </c>
    </row>
    <row r="46" spans="1:6" ht="56.25" x14ac:dyDescent="0.25">
      <c r="A46" s="14" t="s">
        <v>44</v>
      </c>
      <c r="B46" s="12" t="s">
        <v>45</v>
      </c>
      <c r="C46" s="13" t="s">
        <v>46</v>
      </c>
      <c r="D46" s="14">
        <v>200</v>
      </c>
      <c r="E46" s="15">
        <v>30</v>
      </c>
      <c r="F46" s="15">
        <v>19</v>
      </c>
    </row>
    <row r="47" spans="1:6" ht="18.75" x14ac:dyDescent="0.25">
      <c r="A47" s="66"/>
      <c r="B47" s="65" t="s">
        <v>45</v>
      </c>
      <c r="C47" s="40" t="s">
        <v>97</v>
      </c>
      <c r="D47" s="67">
        <v>200</v>
      </c>
      <c r="E47" s="41">
        <v>189.5</v>
      </c>
      <c r="F47" s="41">
        <v>37.1</v>
      </c>
    </row>
    <row r="48" spans="1:6" ht="18.75" x14ac:dyDescent="0.25">
      <c r="A48" s="66"/>
      <c r="B48" s="12" t="s">
        <v>45</v>
      </c>
      <c r="C48" s="13" t="s">
        <v>97</v>
      </c>
      <c r="D48" s="66">
        <v>200</v>
      </c>
      <c r="E48" s="15">
        <v>100</v>
      </c>
      <c r="F48" s="15">
        <v>13.3</v>
      </c>
    </row>
    <row r="49" spans="1:6" ht="57" customHeight="1" x14ac:dyDescent="0.25">
      <c r="A49" s="14" t="s">
        <v>47</v>
      </c>
      <c r="B49" s="12"/>
      <c r="C49" s="13" t="s">
        <v>48</v>
      </c>
      <c r="D49" s="14"/>
      <c r="E49" s="31">
        <f>E50+E51</f>
        <v>226.5</v>
      </c>
      <c r="F49" s="31">
        <f>F50+F51</f>
        <v>100</v>
      </c>
    </row>
    <row r="50" spans="1:6" ht="18.75" x14ac:dyDescent="0.25">
      <c r="A50" s="13"/>
      <c r="B50" s="12" t="s">
        <v>49</v>
      </c>
      <c r="C50" s="13" t="s">
        <v>50</v>
      </c>
      <c r="D50" s="14">
        <v>100</v>
      </c>
      <c r="E50" s="15">
        <v>200.4</v>
      </c>
      <c r="F50" s="15">
        <v>100</v>
      </c>
    </row>
    <row r="51" spans="1:6" ht="18.75" x14ac:dyDescent="0.25">
      <c r="A51" s="14"/>
      <c r="B51" s="12" t="s">
        <v>49</v>
      </c>
      <c r="C51" s="13" t="s">
        <v>50</v>
      </c>
      <c r="D51" s="14">
        <v>200</v>
      </c>
      <c r="E51" s="15">
        <v>26.1</v>
      </c>
      <c r="F51" s="15"/>
    </row>
    <row r="52" spans="1:6" x14ac:dyDescent="0.25">
      <c r="A52" s="126" t="s">
        <v>51</v>
      </c>
      <c r="B52" s="127"/>
      <c r="C52" s="129" t="s">
        <v>52</v>
      </c>
      <c r="D52" s="131"/>
      <c r="E52" s="98">
        <f>E54+E59+E64+E72+E73+E74+E75+E76+E77</f>
        <v>2996.3</v>
      </c>
      <c r="F52" s="98">
        <f>F54+F59+F64+F72+F73+F74+F75+F76+F77</f>
        <v>687.6</v>
      </c>
    </row>
    <row r="53" spans="1:6" x14ac:dyDescent="0.25">
      <c r="A53" s="126"/>
      <c r="B53" s="128"/>
      <c r="C53" s="130"/>
      <c r="D53" s="132"/>
      <c r="E53" s="98"/>
      <c r="F53" s="98"/>
    </row>
    <row r="54" spans="1:6" hidden="1" x14ac:dyDescent="0.25">
      <c r="A54" s="106" t="s">
        <v>53</v>
      </c>
      <c r="B54" s="108"/>
      <c r="C54" s="110" t="s">
        <v>54</v>
      </c>
      <c r="D54" s="112"/>
      <c r="E54" s="99">
        <f>E57+E58</f>
        <v>0</v>
      </c>
      <c r="F54" s="99">
        <f>F57+F58</f>
        <v>0</v>
      </c>
    </row>
    <row r="55" spans="1:6" hidden="1" x14ac:dyDescent="0.25">
      <c r="A55" s="107"/>
      <c r="B55" s="109"/>
      <c r="C55" s="111"/>
      <c r="D55" s="113"/>
      <c r="E55" s="100"/>
      <c r="F55" s="100"/>
    </row>
    <row r="56" spans="1:6" ht="18.75" hidden="1" x14ac:dyDescent="0.25">
      <c r="A56" s="107"/>
      <c r="B56" s="32"/>
      <c r="C56" s="111"/>
      <c r="D56" s="33"/>
      <c r="E56" s="100"/>
      <c r="F56" s="100"/>
    </row>
    <row r="57" spans="1:6" ht="18.75" hidden="1" x14ac:dyDescent="0.25">
      <c r="A57" s="34"/>
      <c r="B57" s="35" t="s">
        <v>55</v>
      </c>
      <c r="C57" s="13" t="s">
        <v>56</v>
      </c>
      <c r="D57" s="13">
        <v>200</v>
      </c>
      <c r="E57" s="15"/>
      <c r="F57" s="15"/>
    </row>
    <row r="58" spans="1:6" ht="18.75" hidden="1" x14ac:dyDescent="0.25">
      <c r="A58" s="34"/>
      <c r="B58" s="61" t="s">
        <v>55</v>
      </c>
      <c r="C58" s="40" t="s">
        <v>57</v>
      </c>
      <c r="D58" s="40">
        <v>200</v>
      </c>
      <c r="E58" s="41"/>
      <c r="F58" s="15"/>
    </row>
    <row r="59" spans="1:6" x14ac:dyDescent="0.25">
      <c r="A59" s="114" t="s">
        <v>58</v>
      </c>
      <c r="B59" s="116"/>
      <c r="C59" s="118" t="s">
        <v>59</v>
      </c>
      <c r="D59" s="120"/>
      <c r="E59" s="101">
        <f>E61+E62+E63</f>
        <v>849.2</v>
      </c>
      <c r="F59" s="101">
        <f>F61+F62</f>
        <v>366.1</v>
      </c>
    </row>
    <row r="60" spans="1:6" x14ac:dyDescent="0.25">
      <c r="A60" s="115"/>
      <c r="B60" s="117"/>
      <c r="C60" s="119"/>
      <c r="D60" s="121"/>
      <c r="E60" s="102"/>
      <c r="F60" s="102"/>
    </row>
    <row r="61" spans="1:6" ht="18.75" x14ac:dyDescent="0.25">
      <c r="A61" s="36"/>
      <c r="B61" s="12" t="s">
        <v>60</v>
      </c>
      <c r="C61" s="13" t="s">
        <v>61</v>
      </c>
      <c r="D61" s="13">
        <v>200</v>
      </c>
      <c r="E61" s="23">
        <v>709.3</v>
      </c>
      <c r="F61" s="23">
        <v>286.10000000000002</v>
      </c>
    </row>
    <row r="62" spans="1:6" ht="18.75" x14ac:dyDescent="0.25">
      <c r="A62" s="11"/>
      <c r="B62" s="65" t="s">
        <v>60</v>
      </c>
      <c r="C62" s="40" t="s">
        <v>62</v>
      </c>
      <c r="D62" s="40">
        <v>200</v>
      </c>
      <c r="E62" s="41">
        <v>127.2</v>
      </c>
      <c r="F62" s="41">
        <v>80</v>
      </c>
    </row>
    <row r="63" spans="1:6" ht="18.75" x14ac:dyDescent="0.25">
      <c r="A63" s="82"/>
      <c r="B63" s="88" t="s">
        <v>60</v>
      </c>
      <c r="C63" s="19" t="s">
        <v>62</v>
      </c>
      <c r="D63" s="19">
        <v>200</v>
      </c>
      <c r="E63" s="90">
        <v>12.7</v>
      </c>
      <c r="F63" s="41"/>
    </row>
    <row r="64" spans="1:6" ht="33" customHeight="1" x14ac:dyDescent="0.25">
      <c r="A64" s="16" t="s">
        <v>63</v>
      </c>
      <c r="B64" s="26"/>
      <c r="C64" s="13" t="s">
        <v>64</v>
      </c>
      <c r="D64" s="13"/>
      <c r="E64" s="31">
        <f>E65+E67+E68+E69+E70+E71+E66</f>
        <v>1362.1</v>
      </c>
      <c r="F64" s="31">
        <f>F65+F67+F68+F69+F70+F71+F66</f>
        <v>153.1</v>
      </c>
    </row>
    <row r="65" spans="1:6" ht="18.75" x14ac:dyDescent="0.25">
      <c r="A65" s="37"/>
      <c r="B65" s="26" t="s">
        <v>60</v>
      </c>
      <c r="C65" s="13" t="s">
        <v>65</v>
      </c>
      <c r="D65" s="13">
        <v>200</v>
      </c>
      <c r="E65" s="15">
        <v>1362.1</v>
      </c>
      <c r="F65" s="15">
        <v>153.1</v>
      </c>
    </row>
    <row r="66" spans="1:6" ht="18.75" hidden="1" x14ac:dyDescent="0.25">
      <c r="A66" s="38"/>
      <c r="B66" s="39" t="s">
        <v>60</v>
      </c>
      <c r="C66" s="40" t="s">
        <v>66</v>
      </c>
      <c r="D66" s="40">
        <v>200</v>
      </c>
      <c r="E66" s="41"/>
      <c r="F66" s="41"/>
    </row>
    <row r="67" spans="1:6" ht="18.75" hidden="1" x14ac:dyDescent="0.25">
      <c r="A67" s="16"/>
      <c r="B67" s="39" t="s">
        <v>60</v>
      </c>
      <c r="C67" s="40" t="s">
        <v>67</v>
      </c>
      <c r="D67" s="40">
        <v>200</v>
      </c>
      <c r="E67" s="41"/>
      <c r="F67" s="41"/>
    </row>
    <row r="68" spans="1:6" ht="18.75" hidden="1" x14ac:dyDescent="0.25">
      <c r="A68" s="16"/>
      <c r="B68" s="26" t="s">
        <v>60</v>
      </c>
      <c r="C68" s="13" t="s">
        <v>67</v>
      </c>
      <c r="D68" s="13">
        <v>200</v>
      </c>
      <c r="E68" s="15"/>
      <c r="F68" s="15"/>
    </row>
    <row r="69" spans="1:6" ht="18.75" hidden="1" x14ac:dyDescent="0.25">
      <c r="A69" s="16"/>
      <c r="B69" s="39" t="s">
        <v>68</v>
      </c>
      <c r="C69" s="40" t="s">
        <v>69</v>
      </c>
      <c r="D69" s="40">
        <v>200</v>
      </c>
      <c r="E69" s="41"/>
      <c r="F69" s="15"/>
    </row>
    <row r="70" spans="1:6" ht="18.75" hidden="1" x14ac:dyDescent="0.25">
      <c r="A70" s="16"/>
      <c r="B70" s="26" t="s">
        <v>68</v>
      </c>
      <c r="C70" s="13" t="s">
        <v>69</v>
      </c>
      <c r="D70" s="13">
        <v>200</v>
      </c>
      <c r="E70" s="15"/>
      <c r="F70" s="15"/>
    </row>
    <row r="71" spans="1:6" ht="18.75" hidden="1" x14ac:dyDescent="0.25">
      <c r="A71" s="16"/>
      <c r="B71" s="26" t="s">
        <v>68</v>
      </c>
      <c r="C71" s="13" t="s">
        <v>69</v>
      </c>
      <c r="D71" s="13">
        <v>200</v>
      </c>
      <c r="E71" s="15"/>
      <c r="F71" s="15"/>
    </row>
    <row r="72" spans="1:6" ht="46.5" customHeight="1" x14ac:dyDescent="0.25">
      <c r="A72" s="14" t="s">
        <v>70</v>
      </c>
      <c r="B72" s="12" t="s">
        <v>60</v>
      </c>
      <c r="C72" s="13" t="s">
        <v>71</v>
      </c>
      <c r="D72" s="14">
        <v>200</v>
      </c>
      <c r="E72" s="15">
        <v>260</v>
      </c>
      <c r="F72" s="15">
        <v>9.5</v>
      </c>
    </row>
    <row r="73" spans="1:6" ht="18.75" x14ac:dyDescent="0.25">
      <c r="A73" s="14" t="s">
        <v>72</v>
      </c>
      <c r="B73" s="12" t="s">
        <v>60</v>
      </c>
      <c r="C73" s="13" t="s">
        <v>73</v>
      </c>
      <c r="D73" s="14">
        <v>200</v>
      </c>
      <c r="E73" s="15">
        <v>150</v>
      </c>
      <c r="F73" s="15">
        <v>149.9</v>
      </c>
    </row>
    <row r="74" spans="1:6" ht="37.5" x14ac:dyDescent="0.25">
      <c r="A74" s="14" t="s">
        <v>74</v>
      </c>
      <c r="B74" s="12" t="s">
        <v>60</v>
      </c>
      <c r="C74" s="13" t="s">
        <v>75</v>
      </c>
      <c r="D74" s="14">
        <v>200</v>
      </c>
      <c r="E74" s="15">
        <v>105</v>
      </c>
      <c r="F74" s="15">
        <v>9</v>
      </c>
    </row>
    <row r="75" spans="1:6" ht="39.75" customHeight="1" x14ac:dyDescent="0.25">
      <c r="A75" s="14" t="s">
        <v>94</v>
      </c>
      <c r="B75" s="12" t="s">
        <v>68</v>
      </c>
      <c r="C75" s="13" t="s">
        <v>76</v>
      </c>
      <c r="D75" s="14">
        <v>200</v>
      </c>
      <c r="E75" s="15">
        <v>270</v>
      </c>
      <c r="F75" s="15"/>
    </row>
    <row r="76" spans="1:6" ht="37.5" x14ac:dyDescent="0.25">
      <c r="A76" s="14" t="s">
        <v>77</v>
      </c>
      <c r="B76" s="12" t="s">
        <v>68</v>
      </c>
      <c r="C76" s="19" t="s">
        <v>78</v>
      </c>
      <c r="D76" s="20">
        <v>200</v>
      </c>
      <c r="E76" s="15"/>
      <c r="F76" s="15"/>
    </row>
    <row r="77" spans="1:6" ht="24" customHeight="1" x14ac:dyDescent="0.25">
      <c r="A77" s="14" t="s">
        <v>79</v>
      </c>
      <c r="B77" s="42"/>
      <c r="C77" s="43" t="s">
        <v>80</v>
      </c>
      <c r="D77" s="44"/>
      <c r="E77" s="31">
        <f>E78+E79+E80</f>
        <v>0</v>
      </c>
      <c r="F77" s="31">
        <f>F78+F79+F80</f>
        <v>0</v>
      </c>
    </row>
    <row r="78" spans="1:6" ht="18.75" hidden="1" x14ac:dyDescent="0.25">
      <c r="A78" s="14"/>
      <c r="B78" s="62" t="s">
        <v>60</v>
      </c>
      <c r="C78" s="63" t="s">
        <v>81</v>
      </c>
      <c r="D78" s="64">
        <v>200</v>
      </c>
      <c r="E78" s="41"/>
      <c r="F78" s="41"/>
    </row>
    <row r="79" spans="1:6" ht="18.75" hidden="1" x14ac:dyDescent="0.25">
      <c r="A79" s="14"/>
      <c r="B79" s="42" t="s">
        <v>60</v>
      </c>
      <c r="C79" s="43" t="s">
        <v>81</v>
      </c>
      <c r="D79" s="44">
        <v>200</v>
      </c>
      <c r="E79" s="15"/>
      <c r="F79" s="15"/>
    </row>
    <row r="80" spans="1:6" ht="18.75" hidden="1" x14ac:dyDescent="0.25">
      <c r="A80" s="14"/>
      <c r="B80" s="42" t="s">
        <v>60</v>
      </c>
      <c r="C80" s="43" t="s">
        <v>81</v>
      </c>
      <c r="D80" s="44">
        <v>200</v>
      </c>
      <c r="E80" s="15"/>
      <c r="F80" s="15"/>
    </row>
    <row r="81" spans="1:6" ht="37.5" x14ac:dyDescent="0.25">
      <c r="A81" s="9" t="s">
        <v>82</v>
      </c>
      <c r="B81" s="45"/>
      <c r="C81" s="46" t="s">
        <v>83</v>
      </c>
      <c r="D81" s="47"/>
      <c r="E81" s="10">
        <f>E82</f>
        <v>0</v>
      </c>
      <c r="F81" s="10">
        <f>F82</f>
        <v>0</v>
      </c>
    </row>
    <row r="82" spans="1:6" ht="37.5" x14ac:dyDescent="0.25">
      <c r="A82" s="14" t="s">
        <v>84</v>
      </c>
      <c r="B82" s="42" t="s">
        <v>68</v>
      </c>
      <c r="C82" s="43" t="s">
        <v>85</v>
      </c>
      <c r="D82" s="44">
        <v>500</v>
      </c>
      <c r="E82" s="15">
        <v>0</v>
      </c>
      <c r="F82" s="15"/>
    </row>
    <row r="83" spans="1:6" ht="31.5" x14ac:dyDescent="0.25">
      <c r="A83" s="48" t="s">
        <v>86</v>
      </c>
      <c r="B83" s="49"/>
      <c r="C83" s="50" t="s">
        <v>87</v>
      </c>
      <c r="D83" s="51"/>
      <c r="E83" s="52">
        <f>E84</f>
        <v>15</v>
      </c>
      <c r="F83" s="52">
        <f>F84</f>
        <v>0</v>
      </c>
    </row>
    <row r="84" spans="1:6" ht="41.25" customHeight="1" x14ac:dyDescent="0.25">
      <c r="A84" s="96" t="s">
        <v>93</v>
      </c>
      <c r="B84" s="53" t="s">
        <v>68</v>
      </c>
      <c r="C84" s="50" t="s">
        <v>88</v>
      </c>
      <c r="D84" s="91">
        <v>200</v>
      </c>
      <c r="E84" s="78">
        <v>15</v>
      </c>
      <c r="F84" s="54"/>
    </row>
    <row r="85" spans="1:6" ht="37.5" x14ac:dyDescent="0.3">
      <c r="A85" s="68" t="s">
        <v>98</v>
      </c>
      <c r="B85" s="69"/>
      <c r="C85" s="70" t="s">
        <v>99</v>
      </c>
      <c r="D85" s="71"/>
      <c r="E85" s="52">
        <f>E86+E87+E88</f>
        <v>4097</v>
      </c>
      <c r="F85" s="52">
        <f>F86+F87</f>
        <v>0</v>
      </c>
    </row>
    <row r="86" spans="1:6" ht="75" x14ac:dyDescent="0.3">
      <c r="A86" s="72" t="s">
        <v>102</v>
      </c>
      <c r="B86" s="73" t="s">
        <v>55</v>
      </c>
      <c r="C86" s="70" t="s">
        <v>100</v>
      </c>
      <c r="D86" s="74">
        <v>200</v>
      </c>
      <c r="E86" s="78">
        <v>2175.1</v>
      </c>
      <c r="F86" s="54"/>
    </row>
    <row r="87" spans="1:6" ht="18.75" x14ac:dyDescent="0.3">
      <c r="A87" s="72"/>
      <c r="B87" s="76" t="s">
        <v>55</v>
      </c>
      <c r="C87" s="75" t="s">
        <v>101</v>
      </c>
      <c r="D87" s="77">
        <v>200</v>
      </c>
      <c r="E87" s="79">
        <v>1919.9</v>
      </c>
      <c r="F87" s="54"/>
    </row>
    <row r="88" spans="1:6" ht="18.75" x14ac:dyDescent="0.3">
      <c r="A88" s="72"/>
      <c r="B88" s="92" t="s">
        <v>55</v>
      </c>
      <c r="C88" s="93" t="s">
        <v>101</v>
      </c>
      <c r="D88" s="94">
        <v>200</v>
      </c>
      <c r="E88" s="95">
        <v>2</v>
      </c>
      <c r="F88" s="54"/>
    </row>
    <row r="89" spans="1:6" ht="37.5" x14ac:dyDescent="0.25">
      <c r="A89" s="55" t="s">
        <v>89</v>
      </c>
      <c r="B89" s="56" t="s">
        <v>90</v>
      </c>
      <c r="C89" s="57" t="s">
        <v>91</v>
      </c>
      <c r="D89" s="57">
        <v>800</v>
      </c>
      <c r="E89" s="58">
        <v>96</v>
      </c>
      <c r="F89" s="58"/>
    </row>
    <row r="90" spans="1:6" ht="18.75" x14ac:dyDescent="0.25">
      <c r="A90" s="59"/>
      <c r="B90" s="7"/>
      <c r="C90" s="9"/>
      <c r="D90" s="9"/>
      <c r="E90" s="60">
        <f>E5+E19+E52+E81+E89+E83+E85</f>
        <v>16969.8</v>
      </c>
      <c r="F90" s="60">
        <f>F5+F19+F52+F81+F89+F83+F85</f>
        <v>5516.7000000000007</v>
      </c>
    </row>
    <row r="92" spans="1:6" x14ac:dyDescent="0.25">
      <c r="A92" s="139" t="s">
        <v>96</v>
      </c>
      <c r="B92" s="140"/>
      <c r="C92" s="140"/>
      <c r="D92" s="140"/>
      <c r="E92" s="140"/>
      <c r="F92" s="140"/>
    </row>
    <row r="93" spans="1:6" x14ac:dyDescent="0.25">
      <c r="A93" s="140"/>
      <c r="B93" s="140"/>
      <c r="C93" s="140"/>
      <c r="D93" s="140"/>
      <c r="E93" s="140"/>
      <c r="F93" s="140"/>
    </row>
    <row r="95" spans="1:6" x14ac:dyDescent="0.25">
      <c r="C95" s="97" t="s">
        <v>107</v>
      </c>
      <c r="D95" s="97"/>
      <c r="E95" s="97">
        <f>E11+E29+E47+E49+E62+E87</f>
        <v>2598.6000000000004</v>
      </c>
      <c r="F95" s="97">
        <f>F11+F29+F47+F49+F62+F87</f>
        <v>352.5</v>
      </c>
    </row>
  </sheetData>
  <mergeCells count="57">
    <mergeCell ref="A92:F93"/>
    <mergeCell ref="A2:E2"/>
    <mergeCell ref="A6:A7"/>
    <mergeCell ref="B6:B7"/>
    <mergeCell ref="C6:C7"/>
    <mergeCell ref="D6:D7"/>
    <mergeCell ref="E6:E7"/>
    <mergeCell ref="A21:A22"/>
    <mergeCell ref="B21:B22"/>
    <mergeCell ref="C21:C22"/>
    <mergeCell ref="D21:D22"/>
    <mergeCell ref="E21:E22"/>
    <mergeCell ref="A14:A16"/>
    <mergeCell ref="B14:B15"/>
    <mergeCell ref="C14:C16"/>
    <mergeCell ref="D14:D16"/>
    <mergeCell ref="E14:E16"/>
    <mergeCell ref="A34:A36"/>
    <mergeCell ref="B34:B36"/>
    <mergeCell ref="C34:C36"/>
    <mergeCell ref="D34:D36"/>
    <mergeCell ref="E34:E36"/>
    <mergeCell ref="A26:A27"/>
    <mergeCell ref="B26:B27"/>
    <mergeCell ref="C26:C27"/>
    <mergeCell ref="D26:D27"/>
    <mergeCell ref="E26:E27"/>
    <mergeCell ref="B59:B60"/>
    <mergeCell ref="C59:C60"/>
    <mergeCell ref="D59:D60"/>
    <mergeCell ref="E59:E60"/>
    <mergeCell ref="A41:A42"/>
    <mergeCell ref="B41:B42"/>
    <mergeCell ref="C41:C42"/>
    <mergeCell ref="D41:D42"/>
    <mergeCell ref="E41:E42"/>
    <mergeCell ref="A52:A53"/>
    <mergeCell ref="B52:B53"/>
    <mergeCell ref="C52:C53"/>
    <mergeCell ref="D52:D53"/>
    <mergeCell ref="E52:E53"/>
    <mergeCell ref="F52:F53"/>
    <mergeCell ref="F54:F56"/>
    <mergeCell ref="F59:F60"/>
    <mergeCell ref="A3:F3"/>
    <mergeCell ref="F6:F7"/>
    <mergeCell ref="F14:F16"/>
    <mergeCell ref="F21:F22"/>
    <mergeCell ref="F26:F27"/>
    <mergeCell ref="F34:F36"/>
    <mergeCell ref="F41:F42"/>
    <mergeCell ref="A54:A56"/>
    <mergeCell ref="B54:B55"/>
    <mergeCell ref="C54:C56"/>
    <mergeCell ref="D54:D55"/>
    <mergeCell ref="E54:E56"/>
    <mergeCell ref="A59:A60"/>
  </mergeCells>
  <pageMargins left="0.70866141732283472" right="0.15748031496062992" top="0.35433070866141736" bottom="0.51181102362204722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USER</cp:lastModifiedBy>
  <cp:lastPrinted>2021-07-15T13:47:18Z</cp:lastPrinted>
  <dcterms:created xsi:type="dcterms:W3CDTF">2020-04-12T11:08:24Z</dcterms:created>
  <dcterms:modified xsi:type="dcterms:W3CDTF">2021-07-16T06:12:58Z</dcterms:modified>
</cp:coreProperties>
</file>