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0" windowWidth="19320" windowHeight="7485"/>
  </bookViews>
  <sheets>
    <sheet name="Дракино" sheetId="2" r:id="rId1"/>
  </sheets>
  <definedNames>
    <definedName name="_xlnm.Print_Area" localSheetId="0">Дракино!$A$1:$H$94</definedName>
  </definedNames>
  <calcPr calcId="124519"/>
</workbook>
</file>

<file path=xl/calcChain.xml><?xml version="1.0" encoding="utf-8"?>
<calcChain xmlns="http://schemas.openxmlformats.org/spreadsheetml/2006/main">
  <c r="G62" i="2"/>
  <c r="G70"/>
  <c r="F70"/>
  <c r="G30"/>
  <c r="F30"/>
  <c r="G86"/>
  <c r="F86"/>
  <c r="G42" l="1"/>
  <c r="F42"/>
  <c r="G84"/>
  <c r="G82" l="1"/>
  <c r="G78"/>
  <c r="G57"/>
  <c r="G51"/>
  <c r="G46"/>
  <c r="G37"/>
  <c r="G24"/>
  <c r="G19"/>
  <c r="G12"/>
  <c r="G7"/>
  <c r="F57"/>
  <c r="F51"/>
  <c r="F24"/>
  <c r="G49" l="1"/>
  <c r="G17"/>
  <c r="G6"/>
  <c r="F62"/>
  <c r="G91" l="1"/>
  <c r="F84"/>
  <c r="F78" l="1"/>
  <c r="F49" s="1"/>
  <c r="F82"/>
  <c r="F46"/>
  <c r="F37"/>
  <c r="F19"/>
  <c r="F12"/>
  <c r="F7"/>
  <c r="F17" l="1"/>
  <c r="F6"/>
  <c r="F91" l="1"/>
</calcChain>
</file>

<file path=xl/sharedStrings.xml><?xml version="1.0" encoding="utf-8"?>
<sst xmlns="http://schemas.openxmlformats.org/spreadsheetml/2006/main" count="181" uniqueCount="116">
  <si>
    <t>Наименование программы</t>
  </si>
  <si>
    <t>1. Муниципальная Программа «Развитие и сохранение культуры поселения»</t>
  </si>
  <si>
    <t>1.1.Подпрограмма «Организация досуга и обеспечение жителей поселения услугами организации культуры»</t>
  </si>
  <si>
    <t>1.2.Подпрограмма «Организация библиотечного обслуживания населения»</t>
  </si>
  <si>
    <t>2. Муниципальная Программа «Муниципальное управление и гражданское общество»</t>
  </si>
  <si>
    <t>2.2.Подпрограмма «Управление в сфере функций органов  местной администрации»</t>
  </si>
  <si>
    <t>2.3.Подпрограмма  «Обеспечение реализации Муниципальной Программы»</t>
  </si>
  <si>
    <t>2.4.Подпрограмма «Повышение устойчивости бюджета поселения»</t>
  </si>
  <si>
    <t>2.6.Подпрограмма  «Социальная поддержка граждан»</t>
  </si>
  <si>
    <t>3. Муниципальная Программа «Развитие территории поселения»</t>
  </si>
  <si>
    <t>3.1.Подпрограмма  «Ремонт и содержание муниципальных дорог»</t>
  </si>
  <si>
    <t>ЦСР</t>
  </si>
  <si>
    <t>2.5.Подпрограмма   «Защита населения и территории поселения от чрезвычайных ситуаций и обеспечение первичных мер пожарной безопасности»</t>
  </si>
  <si>
    <t>2.8.Подпрограмма  «Финансовое обеспечение  муниципальных образований Воронежской области для исполнения переданных полномочий»</t>
  </si>
  <si>
    <t>11 1 01 00590</t>
  </si>
  <si>
    <t>16 0 00 00000</t>
  </si>
  <si>
    <t>16 1 01 92020</t>
  </si>
  <si>
    <t>16 2 01 92010</t>
  </si>
  <si>
    <t>16 4 01 90570</t>
  </si>
  <si>
    <t>16 4 03 98500</t>
  </si>
  <si>
    <t>16 4 02 97880</t>
  </si>
  <si>
    <t>16 5 02 91430</t>
  </si>
  <si>
    <t>16 6 01 90470</t>
  </si>
  <si>
    <t>16 8 01 51180</t>
  </si>
  <si>
    <t>19 0 00 00000</t>
  </si>
  <si>
    <t>19 2 01 90670</t>
  </si>
  <si>
    <t>19 3 01 90800</t>
  </si>
  <si>
    <t>11 0 00 00000</t>
  </si>
  <si>
    <t>11 2 01 85190</t>
  </si>
  <si>
    <t>19 1 01 81290</t>
  </si>
  <si>
    <t>19 1 01 S8850</t>
  </si>
  <si>
    <t>2.1. Подпрограмма «Функционирование высшего должностного лица местной администрации»</t>
  </si>
  <si>
    <t>16 3 01 00590</t>
  </si>
  <si>
    <t>4. Муниципальная Программа «Развитие и поддержка малого и среднего предпринимательства»</t>
  </si>
  <si>
    <t>4.1.Подпрограмма               «Развитие и поддержка малого и среднего предпринимательства»»</t>
  </si>
  <si>
    <t>04 0 00 00000</t>
  </si>
  <si>
    <t>19 2 01 S8670</t>
  </si>
  <si>
    <t>Рз Пр</t>
  </si>
  <si>
    <t>Вр</t>
  </si>
  <si>
    <t>0801</t>
  </si>
  <si>
    <t>0102</t>
  </si>
  <si>
    <t>11 1 01 00000</t>
  </si>
  <si>
    <t>11 2 01 00000</t>
  </si>
  <si>
    <t>0104</t>
  </si>
  <si>
    <t>16 3 00 00000</t>
  </si>
  <si>
    <t>16 2 00 00000</t>
  </si>
  <si>
    <t>0113</t>
  </si>
  <si>
    <t>16 4 00 00000</t>
  </si>
  <si>
    <t>0111</t>
  </si>
  <si>
    <t>1301</t>
  </si>
  <si>
    <t>16 5 00 00000</t>
  </si>
  <si>
    <t>0309</t>
  </si>
  <si>
    <t>16 5 0191430</t>
  </si>
  <si>
    <t>0314</t>
  </si>
  <si>
    <t>1001</t>
  </si>
  <si>
    <t>0412</t>
  </si>
  <si>
    <t>16 8 00 00000</t>
  </si>
  <si>
    <t>0203</t>
  </si>
  <si>
    <t>19 1 00 00000</t>
  </si>
  <si>
    <t>0409</t>
  </si>
  <si>
    <t>19 3 00 00000</t>
  </si>
  <si>
    <t>0503</t>
  </si>
  <si>
    <t>0107</t>
  </si>
  <si>
    <t>16 3 01 90200</t>
  </si>
  <si>
    <t>2.7.Подпрограмма «Обеспечение условий для развития на территории поселения физической культуры и массового спорта»</t>
  </si>
  <si>
    <t>1101</t>
  </si>
  <si>
    <t>16 7 01 90410</t>
  </si>
  <si>
    <t>19 2 00 00000</t>
  </si>
  <si>
    <t>19 3 02 S8380</t>
  </si>
  <si>
    <t>19 3 03 S8070</t>
  </si>
  <si>
    <t>19 4 02 90600</t>
  </si>
  <si>
    <t>19 5 01 90700</t>
  </si>
  <si>
    <t>19 6 01 91220</t>
  </si>
  <si>
    <t>19 7 01 90850</t>
  </si>
  <si>
    <t>19 8 01 88690</t>
  </si>
  <si>
    <t>19 9 01 00000</t>
  </si>
  <si>
    <t>19 9 01 S8070</t>
  </si>
  <si>
    <t>99 1 01 92070</t>
  </si>
  <si>
    <t>05 1 01 90390</t>
  </si>
  <si>
    <t>05 0 00 00000</t>
  </si>
  <si>
    <t xml:space="preserve"> Непрограммные расходы органов местного самоуправления</t>
  </si>
  <si>
    <t>19 3 01 S8510</t>
  </si>
  <si>
    <t>04 1 0198500</t>
  </si>
  <si>
    <t>24 0 00 00000</t>
  </si>
  <si>
    <t>24 2 01 81290</t>
  </si>
  <si>
    <t>24 2 01  S8850</t>
  </si>
  <si>
    <t>19 9 01 90520</t>
  </si>
  <si>
    <t xml:space="preserve">16 7 01S8790 </t>
  </si>
  <si>
    <t>членские взносы</t>
  </si>
  <si>
    <t xml:space="preserve">19 4 01 S8530 </t>
  </si>
  <si>
    <t>замена скульптуры</t>
  </si>
  <si>
    <t>3.1.Подпрограмма  «Развитие сети уличного освещения»</t>
  </si>
  <si>
    <t>3.2.Подпрограмма «Благоустройство территории поселения»</t>
  </si>
  <si>
    <t xml:space="preserve">3.3.Подпрограмма «Содержание мест захоронения и ремонт военно-мемориальных объектов»  </t>
  </si>
  <si>
    <t xml:space="preserve">3.4. Подпрограмма «Озеленение территории поселения»                                                     </t>
  </si>
  <si>
    <t xml:space="preserve">3.5. Подпрограмма    "Энергоэффективность и развитие энергетики в Дракинском сельском поселении"  </t>
  </si>
  <si>
    <t xml:space="preserve">3.6.Подпрограмма «Развитие градостроительной деятельности поселения»                      </t>
  </si>
  <si>
    <t xml:space="preserve">3. .Подпрограмма «Осуществление муниципального земельного контроля  в границах поселения» </t>
  </si>
  <si>
    <t>3.7.Подпрограмма "Благоустройство мест массового отдыха"</t>
  </si>
  <si>
    <t>4. Муниципальная программа «Использование  и охрана земель на территории  Дракинского сельского поселения»</t>
  </si>
  <si>
    <t xml:space="preserve">4.1 Мероприятия по повышение эффективности использования и охраны земель на территории поселения           </t>
  </si>
  <si>
    <t>5. Муниципальная программа «Развитие транспортной системы»</t>
  </si>
  <si>
    <r>
      <t xml:space="preserve">5.2 Подпрограмма «Капитальный ремонт и ремонт автомобильных дорог общего пользования местного значения на территории Дракинского сельского поселения»                                               </t>
    </r>
    <r>
      <rPr>
        <sz val="12"/>
        <color rgb="FF7030A0"/>
        <rFont val="Times New Roman"/>
        <family val="1"/>
        <charset val="204"/>
      </rPr>
      <t xml:space="preserve">  дорожный фон</t>
    </r>
    <r>
      <rPr>
        <sz val="12"/>
        <color rgb="FF000000"/>
        <rFont val="Times New Roman"/>
        <family val="1"/>
        <charset val="204"/>
      </rPr>
      <t>д</t>
    </r>
  </si>
  <si>
    <t>План</t>
  </si>
  <si>
    <t>Исполнение</t>
  </si>
  <si>
    <t>ИТОГО</t>
  </si>
  <si>
    <t>19 4 00 00000</t>
  </si>
  <si>
    <t>Отчет по муниципальным программам Дракинского</t>
  </si>
  <si>
    <t>(тыс.рублей)</t>
  </si>
  <si>
    <t>Глава Дракинского сельского поселения:</t>
  </si>
  <si>
    <t>Е.Н.Атаманова</t>
  </si>
  <si>
    <t>ОБ</t>
  </si>
  <si>
    <t>соф.</t>
  </si>
  <si>
    <t>ФБ</t>
  </si>
  <si>
    <t xml:space="preserve"> сельского поселения за 1 полугодие 2022 года</t>
  </si>
  <si>
    <t>16 7 01 00000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</si>
</sst>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3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wrapText="1"/>
    </xf>
    <xf numFmtId="0" fontId="6" fillId="2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0" xfId="0" applyFont="1"/>
    <xf numFmtId="0" fontId="4" fillId="2" borderId="0" xfId="0" applyFont="1" applyFill="1"/>
    <xf numFmtId="0" fontId="1" fillId="0" borderId="1" xfId="0" applyFont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right" vertical="center" wrapText="1"/>
    </xf>
    <xf numFmtId="3" fontId="1" fillId="2" borderId="5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1" fillId="0" borderId="0" xfId="0" applyFont="1" applyFill="1" applyBorder="1" applyAlignment="1">
      <alignment horizontal="right"/>
    </xf>
    <xf numFmtId="0" fontId="6" fillId="0" borderId="0" xfId="0" applyFont="1"/>
    <xf numFmtId="164" fontId="1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10" fillId="0" borderId="0" xfId="0" applyNumberFormat="1" applyFont="1"/>
    <xf numFmtId="164" fontId="6" fillId="0" borderId="0" xfId="0" applyNumberFormat="1" applyFont="1"/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wrapText="1"/>
    </xf>
    <xf numFmtId="3" fontId="1" fillId="2" borderId="5" xfId="0" applyNumberFormat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9" fillId="2" borderId="1" xfId="0" applyNumberFormat="1" applyFont="1" applyFill="1" applyBorder="1" applyAlignment="1">
      <alignment horizontal="center" wrapText="1"/>
    </xf>
    <xf numFmtId="3" fontId="9" fillId="2" borderId="5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165" fontId="1" fillId="2" borderId="1" xfId="0" applyNumberFormat="1" applyFont="1" applyFill="1" applyBorder="1" applyAlignment="1">
      <alignment horizontal="right" vertical="center"/>
    </xf>
    <xf numFmtId="165" fontId="4" fillId="3" borderId="1" xfId="0" applyNumberFormat="1" applyFont="1" applyFill="1" applyBorder="1" applyAlignment="1">
      <alignment horizontal="right" vertical="center"/>
    </xf>
    <xf numFmtId="165" fontId="4" fillId="3" borderId="2" xfId="0" applyNumberFormat="1" applyFont="1" applyFill="1" applyBorder="1" applyAlignment="1">
      <alignment horizontal="right" vertical="center"/>
    </xf>
    <xf numFmtId="165" fontId="3" fillId="3" borderId="1" xfId="0" applyNumberFormat="1" applyFont="1" applyFill="1" applyBorder="1" applyAlignment="1">
      <alignment horizontal="right" vertical="center"/>
    </xf>
    <xf numFmtId="165" fontId="3" fillId="3" borderId="1" xfId="0" applyNumberFormat="1" applyFont="1" applyFill="1" applyBorder="1" applyAlignment="1">
      <alignment vertical="center"/>
    </xf>
    <xf numFmtId="165" fontId="4" fillId="3" borderId="3" xfId="0" applyNumberFormat="1" applyFon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165" fontId="6" fillId="3" borderId="1" xfId="0" applyNumberFormat="1" applyFont="1" applyFill="1" applyBorder="1" applyAlignment="1">
      <alignment horizontal="right" vertical="center"/>
    </xf>
    <xf numFmtId="165" fontId="6" fillId="2" borderId="1" xfId="0" applyNumberFormat="1" applyFont="1" applyFill="1" applyBorder="1" applyAlignment="1">
      <alignment horizontal="right" vertical="center"/>
    </xf>
    <xf numFmtId="165" fontId="9" fillId="3" borderId="2" xfId="0" applyNumberFormat="1" applyFont="1" applyFill="1" applyBorder="1" applyAlignment="1">
      <alignment horizontal="right" vertical="center"/>
    </xf>
    <xf numFmtId="165" fontId="9" fillId="3" borderId="1" xfId="0" applyNumberFormat="1" applyFont="1" applyFill="1" applyBorder="1" applyAlignment="1">
      <alignment horizontal="right" vertical="center"/>
    </xf>
    <xf numFmtId="165" fontId="1" fillId="2" borderId="1" xfId="0" applyNumberFormat="1" applyFont="1" applyFill="1" applyBorder="1" applyAlignment="1"/>
    <xf numFmtId="165" fontId="4" fillId="3" borderId="1" xfId="0" applyNumberFormat="1" applyFont="1" applyFill="1" applyBorder="1" applyAlignment="1"/>
    <xf numFmtId="165" fontId="4" fillId="3" borderId="1" xfId="0" applyNumberFormat="1" applyFont="1" applyFill="1" applyBorder="1" applyAlignment="1">
      <alignment horizontal="right"/>
    </xf>
    <xf numFmtId="165" fontId="1" fillId="3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49" fontId="4" fillId="2" borderId="2" xfId="0" applyNumberFormat="1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right" vertical="center"/>
    </xf>
    <xf numFmtId="165" fontId="4" fillId="2" borderId="4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right" vertical="center"/>
    </xf>
    <xf numFmtId="165" fontId="3" fillId="2" borderId="3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center" wrapText="1"/>
    </xf>
    <xf numFmtId="49" fontId="4" fillId="2" borderId="3" xfId="0" applyNumberFormat="1" applyFont="1" applyFill="1" applyBorder="1" applyAlignment="1">
      <alignment horizontal="center" wrapText="1"/>
    </xf>
    <xf numFmtId="165" fontId="4" fillId="2" borderId="3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zoomScaleSheetLayoutView="98" workbookViewId="0">
      <selection activeCell="I6" sqref="I6"/>
    </sheetView>
  </sheetViews>
  <sheetFormatPr defaultRowHeight="15.75"/>
  <cols>
    <col min="1" max="1" width="82.42578125" style="11" customWidth="1"/>
    <col min="2" max="2" width="6.7109375" style="11" customWidth="1"/>
    <col min="3" max="3" width="9.28515625" style="11" customWidth="1"/>
    <col min="4" max="4" width="18" style="11" customWidth="1"/>
    <col min="5" max="5" width="7.7109375" style="11" customWidth="1"/>
    <col min="6" max="6" width="15.42578125" style="11" customWidth="1"/>
    <col min="7" max="7" width="15.140625" style="11" customWidth="1"/>
    <col min="8" max="8" width="9.140625" style="11"/>
  </cols>
  <sheetData>
    <row r="1" spans="1:8">
      <c r="C1" s="12"/>
      <c r="D1" s="12"/>
      <c r="E1" s="12"/>
      <c r="F1" s="12"/>
      <c r="G1" s="12"/>
    </row>
    <row r="2" spans="1:8" ht="18.75">
      <c r="A2" s="162" t="s">
        <v>107</v>
      </c>
      <c r="B2" s="162"/>
      <c r="C2" s="162"/>
      <c r="D2" s="162"/>
      <c r="E2" s="162"/>
      <c r="F2" s="162"/>
    </row>
    <row r="3" spans="1:8" ht="18.75">
      <c r="A3" s="163" t="s">
        <v>114</v>
      </c>
      <c r="B3" s="163"/>
      <c r="C3" s="163"/>
      <c r="D3" s="163"/>
      <c r="E3" s="163"/>
      <c r="F3" s="163"/>
    </row>
    <row r="4" spans="1:8" s="1" customFormat="1">
      <c r="A4" s="55"/>
      <c r="B4" s="56"/>
      <c r="C4" s="55"/>
      <c r="D4" s="55"/>
      <c r="E4" s="55"/>
      <c r="F4" s="55"/>
      <c r="G4" s="114" t="s">
        <v>108</v>
      </c>
      <c r="H4" s="11"/>
    </row>
    <row r="5" spans="1:8" ht="28.9" customHeight="1">
      <c r="A5" s="85" t="s">
        <v>0</v>
      </c>
      <c r="B5" s="85"/>
      <c r="C5" s="86" t="s">
        <v>37</v>
      </c>
      <c r="D5" s="86" t="s">
        <v>11</v>
      </c>
      <c r="E5" s="86" t="s">
        <v>38</v>
      </c>
      <c r="F5" s="86" t="s">
        <v>103</v>
      </c>
      <c r="G5" s="86" t="s">
        <v>104</v>
      </c>
    </row>
    <row r="6" spans="1:8" ht="21.75" customHeight="1">
      <c r="A6" s="13" t="s">
        <v>1</v>
      </c>
      <c r="B6" s="59"/>
      <c r="C6" s="87"/>
      <c r="D6" s="88" t="s">
        <v>27</v>
      </c>
      <c r="E6" s="88"/>
      <c r="F6" s="115">
        <f>F7+F12</f>
        <v>3640.6</v>
      </c>
      <c r="G6" s="115">
        <f t="shared" ref="G6" si="0">G7+G12</f>
        <v>1081.8</v>
      </c>
    </row>
    <row r="7" spans="1:8" ht="15" customHeight="1">
      <c r="A7" s="164" t="s">
        <v>2</v>
      </c>
      <c r="B7" s="48"/>
      <c r="C7" s="140"/>
      <c r="D7" s="142" t="s">
        <v>41</v>
      </c>
      <c r="E7" s="142"/>
      <c r="F7" s="136">
        <f>F9+F10+F11</f>
        <v>3640.6</v>
      </c>
      <c r="G7" s="136">
        <f t="shared" ref="G7" si="1">G9+G10+G11</f>
        <v>1081.8</v>
      </c>
    </row>
    <row r="8" spans="1:8" ht="14.25" customHeight="1">
      <c r="A8" s="164"/>
      <c r="B8" s="49"/>
      <c r="C8" s="141"/>
      <c r="D8" s="143"/>
      <c r="E8" s="143"/>
      <c r="F8" s="150"/>
      <c r="G8" s="150"/>
    </row>
    <row r="9" spans="1:8" ht="15" customHeight="1">
      <c r="A9" s="16"/>
      <c r="B9" s="47"/>
      <c r="C9" s="89" t="s">
        <v>39</v>
      </c>
      <c r="D9" s="90" t="s">
        <v>14</v>
      </c>
      <c r="E9" s="90">
        <v>100</v>
      </c>
      <c r="F9" s="116">
        <v>1830.6</v>
      </c>
      <c r="G9" s="116">
        <v>846.9</v>
      </c>
    </row>
    <row r="10" spans="1:8" ht="15" customHeight="1">
      <c r="A10" s="17"/>
      <c r="B10" s="60"/>
      <c r="C10" s="89" t="s">
        <v>39</v>
      </c>
      <c r="D10" s="90" t="s">
        <v>14</v>
      </c>
      <c r="E10" s="90">
        <v>200</v>
      </c>
      <c r="F10" s="116">
        <v>1810</v>
      </c>
      <c r="G10" s="116">
        <v>234.9</v>
      </c>
    </row>
    <row r="11" spans="1:8" ht="15" customHeight="1">
      <c r="A11" s="9"/>
      <c r="B11" s="48"/>
      <c r="C11" s="89" t="s">
        <v>39</v>
      </c>
      <c r="D11" s="90" t="s">
        <v>14</v>
      </c>
      <c r="E11" s="90">
        <v>800</v>
      </c>
      <c r="F11" s="117"/>
      <c r="G11" s="117"/>
    </row>
    <row r="12" spans="1:8" ht="15" hidden="1" customHeight="1">
      <c r="A12" s="138" t="s">
        <v>3</v>
      </c>
      <c r="B12" s="48"/>
      <c r="C12" s="140"/>
      <c r="D12" s="134" t="s">
        <v>42</v>
      </c>
      <c r="E12" s="134"/>
      <c r="F12" s="136">
        <f>F15+F16</f>
        <v>0</v>
      </c>
      <c r="G12" s="136">
        <f t="shared" ref="G12" si="2">G15+G16</f>
        <v>0</v>
      </c>
    </row>
    <row r="13" spans="1:8" ht="15" hidden="1" customHeight="1">
      <c r="A13" s="165"/>
      <c r="B13" s="50"/>
      <c r="C13" s="157"/>
      <c r="D13" s="135"/>
      <c r="E13" s="135"/>
      <c r="F13" s="137"/>
      <c r="G13" s="137"/>
    </row>
    <row r="14" spans="1:8" ht="18.75" hidden="1" customHeight="1">
      <c r="A14" s="165"/>
      <c r="B14" s="50"/>
      <c r="C14" s="91"/>
      <c r="D14" s="158"/>
      <c r="E14" s="158"/>
      <c r="F14" s="150"/>
      <c r="G14" s="150"/>
    </row>
    <row r="15" spans="1:8" hidden="1">
      <c r="A15" s="16"/>
      <c r="B15" s="47"/>
      <c r="C15" s="89" t="s">
        <v>39</v>
      </c>
      <c r="D15" s="92" t="s">
        <v>28</v>
      </c>
      <c r="E15" s="92">
        <v>100</v>
      </c>
      <c r="F15" s="116"/>
      <c r="G15" s="116"/>
    </row>
    <row r="16" spans="1:8" hidden="1">
      <c r="A16" s="10"/>
      <c r="B16" s="49"/>
      <c r="C16" s="81" t="s">
        <v>39</v>
      </c>
      <c r="D16" s="92" t="s">
        <v>28</v>
      </c>
      <c r="E16" s="92">
        <v>200</v>
      </c>
      <c r="F16" s="116"/>
      <c r="G16" s="116"/>
    </row>
    <row r="17" spans="1:8" ht="31.5">
      <c r="A17" s="15" t="s">
        <v>4</v>
      </c>
      <c r="B17" s="26"/>
      <c r="C17" s="87"/>
      <c r="D17" s="88" t="s">
        <v>15</v>
      </c>
      <c r="E17" s="88"/>
      <c r="F17" s="115">
        <f>F18+F19+F24+F30+F37+F41+F42+F46</f>
        <v>8396.9</v>
      </c>
      <c r="G17" s="115">
        <f>G18+G19+G24+G30+G37+G41+G42+G46</f>
        <v>3068.6000000000004</v>
      </c>
    </row>
    <row r="18" spans="1:8" ht="31.5">
      <c r="A18" s="8" t="s">
        <v>31</v>
      </c>
      <c r="B18" s="47"/>
      <c r="C18" s="89" t="s">
        <v>40</v>
      </c>
      <c r="D18" s="90" t="s">
        <v>16</v>
      </c>
      <c r="E18" s="90">
        <v>100</v>
      </c>
      <c r="F18" s="116">
        <v>869</v>
      </c>
      <c r="G18" s="116">
        <v>381</v>
      </c>
    </row>
    <row r="19" spans="1:8" ht="15" customHeight="1">
      <c r="A19" s="138" t="s">
        <v>5</v>
      </c>
      <c r="B19" s="48"/>
      <c r="C19" s="140"/>
      <c r="D19" s="142" t="s">
        <v>45</v>
      </c>
      <c r="E19" s="142"/>
      <c r="F19" s="144">
        <f>F21+F22+F23</f>
        <v>2062.1999999999998</v>
      </c>
      <c r="G19" s="144">
        <f t="shared" ref="G19" si="3">G21+G22+G23</f>
        <v>899.7</v>
      </c>
    </row>
    <row r="20" spans="1:8" ht="16.5" customHeight="1">
      <c r="A20" s="139"/>
      <c r="B20" s="49"/>
      <c r="C20" s="141"/>
      <c r="D20" s="143"/>
      <c r="E20" s="143"/>
      <c r="F20" s="145"/>
      <c r="G20" s="145"/>
    </row>
    <row r="21" spans="1:8" ht="15" customHeight="1">
      <c r="A21" s="10"/>
      <c r="B21" s="49"/>
      <c r="C21" s="81" t="s">
        <v>43</v>
      </c>
      <c r="D21" s="90" t="s">
        <v>17</v>
      </c>
      <c r="E21" s="90">
        <v>100</v>
      </c>
      <c r="F21" s="118">
        <v>1189</v>
      </c>
      <c r="G21" s="118">
        <v>630.9</v>
      </c>
      <c r="H21" s="12"/>
    </row>
    <row r="22" spans="1:8" ht="15" customHeight="1">
      <c r="A22" s="10"/>
      <c r="B22" s="49"/>
      <c r="C22" s="81" t="s">
        <v>43</v>
      </c>
      <c r="D22" s="90" t="s">
        <v>17</v>
      </c>
      <c r="E22" s="90">
        <v>200</v>
      </c>
      <c r="F22" s="118">
        <v>868.2</v>
      </c>
      <c r="G22" s="118">
        <v>268.8</v>
      </c>
    </row>
    <row r="23" spans="1:8">
      <c r="A23" s="18" t="s">
        <v>88</v>
      </c>
      <c r="B23" s="49"/>
      <c r="C23" s="81" t="s">
        <v>43</v>
      </c>
      <c r="D23" s="90" t="s">
        <v>17</v>
      </c>
      <c r="E23" s="90">
        <v>800</v>
      </c>
      <c r="F23" s="118">
        <v>5</v>
      </c>
      <c r="G23" s="118"/>
    </row>
    <row r="24" spans="1:8" ht="15" customHeight="1">
      <c r="A24" s="159" t="s">
        <v>6</v>
      </c>
      <c r="B24" s="48"/>
      <c r="C24" s="140"/>
      <c r="D24" s="142" t="s">
        <v>44</v>
      </c>
      <c r="E24" s="142"/>
      <c r="F24" s="144">
        <f>F26+F27+F29+F28</f>
        <v>4661.2</v>
      </c>
      <c r="G24" s="144">
        <f t="shared" ref="G24" si="4">G26+G27+G29+G28</f>
        <v>1451.1</v>
      </c>
    </row>
    <row r="25" spans="1:8" ht="6" customHeight="1">
      <c r="A25" s="159"/>
      <c r="B25" s="49"/>
      <c r="C25" s="141"/>
      <c r="D25" s="143"/>
      <c r="E25" s="143"/>
      <c r="F25" s="145"/>
      <c r="G25" s="145"/>
    </row>
    <row r="26" spans="1:8" ht="15" customHeight="1">
      <c r="A26" s="8"/>
      <c r="B26" s="47"/>
      <c r="C26" s="89" t="s">
        <v>46</v>
      </c>
      <c r="D26" s="90" t="s">
        <v>32</v>
      </c>
      <c r="E26" s="90">
        <v>100</v>
      </c>
      <c r="F26" s="119">
        <v>2176</v>
      </c>
      <c r="G26" s="119">
        <v>1078.5999999999999</v>
      </c>
    </row>
    <row r="27" spans="1:8" ht="15" customHeight="1">
      <c r="A27" s="17"/>
      <c r="B27" s="60"/>
      <c r="C27" s="89" t="s">
        <v>46</v>
      </c>
      <c r="D27" s="90" t="s">
        <v>32</v>
      </c>
      <c r="E27" s="90">
        <v>200</v>
      </c>
      <c r="F27" s="119">
        <v>2359.1999999999998</v>
      </c>
      <c r="G27" s="119">
        <v>250.1</v>
      </c>
    </row>
    <row r="28" spans="1:8" s="1" customFormat="1" ht="15" customHeight="1">
      <c r="A28" s="8"/>
      <c r="B28" s="47"/>
      <c r="C28" s="89" t="s">
        <v>46</v>
      </c>
      <c r="D28" s="90" t="s">
        <v>32</v>
      </c>
      <c r="E28" s="90">
        <v>800</v>
      </c>
      <c r="F28" s="119">
        <v>61</v>
      </c>
      <c r="G28" s="119">
        <v>60</v>
      </c>
      <c r="H28" s="11"/>
    </row>
    <row r="29" spans="1:8" ht="15" customHeight="1">
      <c r="A29" s="8"/>
      <c r="B29" s="47"/>
      <c r="C29" s="89" t="s">
        <v>46</v>
      </c>
      <c r="D29" s="90" t="s">
        <v>63</v>
      </c>
      <c r="E29" s="90">
        <v>800</v>
      </c>
      <c r="F29" s="119">
        <v>65</v>
      </c>
      <c r="G29" s="119">
        <v>62.4</v>
      </c>
    </row>
    <row r="30" spans="1:8" ht="14.25" customHeight="1">
      <c r="A30" s="159" t="s">
        <v>7</v>
      </c>
      <c r="B30" s="48"/>
      <c r="C30" s="140"/>
      <c r="D30" s="142" t="s">
        <v>47</v>
      </c>
      <c r="E30" s="142"/>
      <c r="F30" s="161">
        <f>F33+F34+F35+F36</f>
        <v>130</v>
      </c>
      <c r="G30" s="161">
        <f t="shared" ref="G30" si="5">G33+G34+G35+G36</f>
        <v>60</v>
      </c>
    </row>
    <row r="31" spans="1:8" ht="6.75" hidden="1" customHeight="1">
      <c r="A31" s="159"/>
      <c r="B31" s="50"/>
      <c r="C31" s="157"/>
      <c r="D31" s="160"/>
      <c r="E31" s="160"/>
      <c r="F31" s="161"/>
      <c r="G31" s="161"/>
    </row>
    <row r="32" spans="1:8" ht="15" hidden="1" customHeight="1">
      <c r="A32" s="159"/>
      <c r="B32" s="49"/>
      <c r="C32" s="141"/>
      <c r="D32" s="143"/>
      <c r="E32" s="143"/>
      <c r="F32" s="161"/>
      <c r="G32" s="161"/>
    </row>
    <row r="33" spans="1:8">
      <c r="A33" s="19"/>
      <c r="B33" s="48"/>
      <c r="C33" s="80" t="s">
        <v>48</v>
      </c>
      <c r="D33" s="90" t="s">
        <v>18</v>
      </c>
      <c r="E33" s="82">
        <v>800</v>
      </c>
      <c r="F33" s="117">
        <v>5</v>
      </c>
      <c r="G33" s="117"/>
    </row>
    <row r="34" spans="1:8">
      <c r="A34" s="19"/>
      <c r="B34" s="48"/>
      <c r="C34" s="80" t="s">
        <v>49</v>
      </c>
      <c r="D34" s="90" t="s">
        <v>20</v>
      </c>
      <c r="E34" s="82">
        <v>700</v>
      </c>
      <c r="F34" s="117">
        <v>1</v>
      </c>
      <c r="G34" s="117"/>
    </row>
    <row r="35" spans="1:8">
      <c r="A35" s="19"/>
      <c r="B35" s="48"/>
      <c r="C35" s="80" t="s">
        <v>43</v>
      </c>
      <c r="D35" s="90" t="s">
        <v>19</v>
      </c>
      <c r="E35" s="82">
        <v>500</v>
      </c>
      <c r="F35" s="117">
        <v>123</v>
      </c>
      <c r="G35" s="117">
        <v>60</v>
      </c>
    </row>
    <row r="36" spans="1:8" s="1" customFormat="1">
      <c r="A36" s="19"/>
      <c r="B36" s="48"/>
      <c r="C36" s="80" t="s">
        <v>55</v>
      </c>
      <c r="D36" s="90" t="s">
        <v>19</v>
      </c>
      <c r="E36" s="82">
        <v>500</v>
      </c>
      <c r="F36" s="117">
        <v>1</v>
      </c>
      <c r="G36" s="117"/>
      <c r="H36" s="11"/>
    </row>
    <row r="37" spans="1:8" ht="15" customHeight="1">
      <c r="A37" s="146" t="s">
        <v>12</v>
      </c>
      <c r="B37" s="51"/>
      <c r="C37" s="148"/>
      <c r="D37" s="142" t="s">
        <v>50</v>
      </c>
      <c r="E37" s="142"/>
      <c r="F37" s="136">
        <f>F39+F40</f>
        <v>34</v>
      </c>
      <c r="G37" s="136">
        <f t="shared" ref="G37" si="6">G39+G40</f>
        <v>1.8</v>
      </c>
    </row>
    <row r="38" spans="1:8" ht="15.75" customHeight="1">
      <c r="A38" s="147"/>
      <c r="B38" s="52"/>
      <c r="C38" s="149"/>
      <c r="D38" s="143"/>
      <c r="E38" s="143"/>
      <c r="F38" s="150"/>
      <c r="G38" s="150"/>
    </row>
    <row r="39" spans="1:8" ht="15" customHeight="1">
      <c r="A39" s="20"/>
      <c r="B39" s="52"/>
      <c r="C39" s="84" t="s">
        <v>51</v>
      </c>
      <c r="D39" s="90" t="s">
        <v>52</v>
      </c>
      <c r="E39" s="83">
        <v>200</v>
      </c>
      <c r="F39" s="120">
        <v>14</v>
      </c>
      <c r="G39" s="120"/>
    </row>
    <row r="40" spans="1:8" ht="15" customHeight="1">
      <c r="A40" s="20"/>
      <c r="B40" s="52"/>
      <c r="C40" s="84" t="s">
        <v>53</v>
      </c>
      <c r="D40" s="90" t="s">
        <v>21</v>
      </c>
      <c r="E40" s="83">
        <v>200</v>
      </c>
      <c r="F40" s="120">
        <v>20</v>
      </c>
      <c r="G40" s="120">
        <v>1.8</v>
      </c>
    </row>
    <row r="41" spans="1:8" ht="17.25" customHeight="1">
      <c r="A41" s="8" t="s">
        <v>8</v>
      </c>
      <c r="B41" s="47"/>
      <c r="C41" s="89" t="s">
        <v>54</v>
      </c>
      <c r="D41" s="90" t="s">
        <v>22</v>
      </c>
      <c r="E41" s="90">
        <v>300</v>
      </c>
      <c r="F41" s="116">
        <v>76.8</v>
      </c>
      <c r="G41" s="116">
        <v>40</v>
      </c>
    </row>
    <row r="42" spans="1:8" ht="31.5">
      <c r="A42" s="8" t="s">
        <v>64</v>
      </c>
      <c r="B42" s="47"/>
      <c r="C42" s="89"/>
      <c r="D42" s="90" t="s">
        <v>115</v>
      </c>
      <c r="E42" s="90"/>
      <c r="F42" s="121">
        <f>F43+F44+F45</f>
        <v>329.9</v>
      </c>
      <c r="G42" s="121">
        <f t="shared" ref="G42" si="7">G43+G44+G45</f>
        <v>139.9</v>
      </c>
    </row>
    <row r="43" spans="1:8" s="1" customFormat="1" ht="15" customHeight="1">
      <c r="A43" s="8"/>
      <c r="B43" s="58" t="s">
        <v>111</v>
      </c>
      <c r="C43" s="93" t="s">
        <v>65</v>
      </c>
      <c r="D43" s="94" t="s">
        <v>87</v>
      </c>
      <c r="E43" s="94">
        <v>200</v>
      </c>
      <c r="F43" s="122">
        <v>199.9</v>
      </c>
      <c r="G43" s="122">
        <v>100</v>
      </c>
      <c r="H43" s="11"/>
    </row>
    <row r="44" spans="1:8" s="1" customFormat="1" ht="15" customHeight="1">
      <c r="A44" s="8"/>
      <c r="B44" s="47" t="s">
        <v>112</v>
      </c>
      <c r="C44" s="89" t="s">
        <v>65</v>
      </c>
      <c r="D44" s="92" t="s">
        <v>87</v>
      </c>
      <c r="E44" s="90">
        <v>200</v>
      </c>
      <c r="F44" s="116">
        <v>100</v>
      </c>
      <c r="G44" s="116">
        <v>29.9</v>
      </c>
      <c r="H44" s="11"/>
    </row>
    <row r="45" spans="1:8" s="1" customFormat="1" ht="15" customHeight="1">
      <c r="A45" s="8"/>
      <c r="B45" s="47"/>
      <c r="C45" s="89" t="s">
        <v>65</v>
      </c>
      <c r="D45" s="90" t="s">
        <v>66</v>
      </c>
      <c r="E45" s="90">
        <v>200</v>
      </c>
      <c r="F45" s="116">
        <v>30</v>
      </c>
      <c r="G45" s="116">
        <v>10</v>
      </c>
      <c r="H45" s="11"/>
    </row>
    <row r="46" spans="1:8" ht="33.75" customHeight="1">
      <c r="A46" s="8" t="s">
        <v>13</v>
      </c>
      <c r="B46" s="47"/>
      <c r="C46" s="89"/>
      <c r="D46" s="90" t="s">
        <v>56</v>
      </c>
      <c r="E46" s="90"/>
      <c r="F46" s="123">
        <f>F47+F48</f>
        <v>233.79999999999998</v>
      </c>
      <c r="G46" s="123">
        <f t="shared" ref="G46" si="8">G47+G48</f>
        <v>95.1</v>
      </c>
    </row>
    <row r="47" spans="1:8" ht="15" customHeight="1">
      <c r="A47" s="4"/>
      <c r="B47" s="58" t="s">
        <v>113</v>
      </c>
      <c r="C47" s="89" t="s">
        <v>57</v>
      </c>
      <c r="D47" s="90" t="s">
        <v>23</v>
      </c>
      <c r="E47" s="90">
        <v>100</v>
      </c>
      <c r="F47" s="116">
        <v>217.2</v>
      </c>
      <c r="G47" s="116">
        <v>95.1</v>
      </c>
    </row>
    <row r="48" spans="1:8" ht="15" customHeight="1">
      <c r="A48" s="8"/>
      <c r="B48" s="58" t="s">
        <v>113</v>
      </c>
      <c r="C48" s="89" t="s">
        <v>57</v>
      </c>
      <c r="D48" s="90" t="s">
        <v>23</v>
      </c>
      <c r="E48" s="90">
        <v>200</v>
      </c>
      <c r="F48" s="116">
        <v>16.600000000000001</v>
      </c>
      <c r="G48" s="116"/>
    </row>
    <row r="49" spans="1:8" ht="15" customHeight="1">
      <c r="A49" s="151" t="s">
        <v>9</v>
      </c>
      <c r="B49" s="61"/>
      <c r="C49" s="152"/>
      <c r="D49" s="154" t="s">
        <v>24</v>
      </c>
      <c r="E49" s="154"/>
      <c r="F49" s="156">
        <f>F51+F57+F62+F70+F74+F75+F76+F77+F78</f>
        <v>4154.6000000000004</v>
      </c>
      <c r="G49" s="156">
        <f>G51+G57+G62+G70+G74+G75+G76+G77+G78</f>
        <v>3132.9</v>
      </c>
    </row>
    <row r="50" spans="1:8" ht="4.5" hidden="1" customHeight="1">
      <c r="A50" s="151"/>
      <c r="B50" s="62"/>
      <c r="C50" s="153"/>
      <c r="D50" s="155"/>
      <c r="E50" s="155"/>
      <c r="F50" s="156"/>
      <c r="G50" s="156"/>
    </row>
    <row r="51" spans="1:8" ht="15" hidden="1" customHeight="1">
      <c r="A51" s="130" t="s">
        <v>10</v>
      </c>
      <c r="B51" s="53"/>
      <c r="C51" s="132"/>
      <c r="D51" s="134" t="s">
        <v>58</v>
      </c>
      <c r="E51" s="134"/>
      <c r="F51" s="136">
        <f>F54+F55+F56</f>
        <v>0</v>
      </c>
      <c r="G51" s="136">
        <f t="shared" ref="G51" si="9">G54+G55+G56</f>
        <v>0</v>
      </c>
    </row>
    <row r="52" spans="1:8" ht="15" hidden="1" customHeight="1">
      <c r="A52" s="131"/>
      <c r="B52" s="54"/>
      <c r="C52" s="133"/>
      <c r="D52" s="135"/>
      <c r="E52" s="135"/>
      <c r="F52" s="137"/>
      <c r="G52" s="137"/>
    </row>
    <row r="53" spans="1:8" ht="18.75" hidden="1" customHeight="1">
      <c r="A53" s="131"/>
      <c r="B53" s="54"/>
      <c r="C53" s="78"/>
      <c r="D53" s="135"/>
      <c r="E53" s="79"/>
      <c r="F53" s="137"/>
      <c r="G53" s="137"/>
    </row>
    <row r="54" spans="1:8" hidden="1">
      <c r="A54" s="21"/>
      <c r="B54" s="63"/>
      <c r="C54" s="95" t="s">
        <v>59</v>
      </c>
      <c r="D54" s="90" t="s">
        <v>29</v>
      </c>
      <c r="E54" s="90">
        <v>200</v>
      </c>
      <c r="F54" s="116"/>
      <c r="G54" s="116"/>
    </row>
    <row r="55" spans="1:8" hidden="1">
      <c r="A55" s="22"/>
      <c r="B55" s="64"/>
      <c r="C55" s="96" t="s">
        <v>59</v>
      </c>
      <c r="D55" s="94" t="s">
        <v>30</v>
      </c>
      <c r="E55" s="94">
        <v>200</v>
      </c>
      <c r="F55" s="122"/>
      <c r="G55" s="122"/>
    </row>
    <row r="56" spans="1:8" s="1" customFormat="1" hidden="1">
      <c r="A56" s="23"/>
      <c r="B56" s="65"/>
      <c r="C56" s="97" t="s">
        <v>59</v>
      </c>
      <c r="D56" s="92" t="s">
        <v>30</v>
      </c>
      <c r="E56" s="92">
        <v>200</v>
      </c>
      <c r="F56" s="124"/>
      <c r="G56" s="124"/>
      <c r="H56" s="11"/>
    </row>
    <row r="57" spans="1:8" ht="15" customHeight="1">
      <c r="A57" s="138" t="s">
        <v>91</v>
      </c>
      <c r="B57" s="48"/>
      <c r="C57" s="140"/>
      <c r="D57" s="142" t="s">
        <v>67</v>
      </c>
      <c r="E57" s="142"/>
      <c r="F57" s="144">
        <f>F59+F60+F61</f>
        <v>781</v>
      </c>
      <c r="G57" s="144">
        <f t="shared" ref="G57" si="10">G59+G60+G61</f>
        <v>397.5</v>
      </c>
    </row>
    <row r="58" spans="1:8" ht="1.5" customHeight="1">
      <c r="A58" s="139"/>
      <c r="B58" s="49"/>
      <c r="C58" s="141"/>
      <c r="D58" s="143"/>
      <c r="E58" s="143"/>
      <c r="F58" s="145"/>
      <c r="G58" s="145"/>
    </row>
    <row r="59" spans="1:8" ht="15" customHeight="1">
      <c r="A59" s="24"/>
      <c r="B59" s="66"/>
      <c r="C59" s="89" t="s">
        <v>61</v>
      </c>
      <c r="D59" s="90" t="s">
        <v>25</v>
      </c>
      <c r="E59" s="90">
        <v>200</v>
      </c>
      <c r="F59" s="118">
        <v>668.8</v>
      </c>
      <c r="G59" s="118">
        <v>285.3</v>
      </c>
    </row>
    <row r="60" spans="1:8" ht="15" customHeight="1">
      <c r="A60" s="16"/>
      <c r="B60" s="58" t="s">
        <v>111</v>
      </c>
      <c r="C60" s="93" t="s">
        <v>61</v>
      </c>
      <c r="D60" s="94" t="s">
        <v>36</v>
      </c>
      <c r="E60" s="94">
        <v>200</v>
      </c>
      <c r="F60" s="122">
        <v>102</v>
      </c>
      <c r="G60" s="122">
        <v>102</v>
      </c>
    </row>
    <row r="61" spans="1:8" s="1" customFormat="1" ht="15" customHeight="1">
      <c r="A61" s="9"/>
      <c r="B61" s="48" t="s">
        <v>112</v>
      </c>
      <c r="C61" s="98" t="s">
        <v>61</v>
      </c>
      <c r="D61" s="92" t="s">
        <v>36</v>
      </c>
      <c r="E61" s="92">
        <v>200</v>
      </c>
      <c r="F61" s="125">
        <v>10.199999999999999</v>
      </c>
      <c r="G61" s="125">
        <v>10.199999999999999</v>
      </c>
      <c r="H61" s="11"/>
    </row>
    <row r="62" spans="1:8">
      <c r="A62" s="9" t="s">
        <v>92</v>
      </c>
      <c r="B62" s="48"/>
      <c r="C62" s="80"/>
      <c r="D62" s="90" t="s">
        <v>60</v>
      </c>
      <c r="E62" s="90"/>
      <c r="F62" s="121">
        <f>F63+F65+F66+F67+F68+F69+F64</f>
        <v>390.1</v>
      </c>
      <c r="G62" s="121">
        <f>G63+G65+G66+G67+G68+G69+G64</f>
        <v>154.1</v>
      </c>
    </row>
    <row r="63" spans="1:8" s="1" customFormat="1">
      <c r="A63" s="25"/>
      <c r="B63" s="67"/>
      <c r="C63" s="80" t="s">
        <v>61</v>
      </c>
      <c r="D63" s="90" t="s">
        <v>26</v>
      </c>
      <c r="E63" s="90">
        <v>200</v>
      </c>
      <c r="F63" s="116">
        <v>390.1</v>
      </c>
      <c r="G63" s="116">
        <v>154.1</v>
      </c>
      <c r="H63" s="11"/>
    </row>
    <row r="64" spans="1:8" s="1" customFormat="1" hidden="1">
      <c r="A64" s="6"/>
      <c r="B64" s="68"/>
      <c r="C64" s="99" t="s">
        <v>61</v>
      </c>
      <c r="D64" s="94" t="s">
        <v>81</v>
      </c>
      <c r="E64" s="94">
        <v>200</v>
      </c>
      <c r="F64" s="122"/>
      <c r="G64" s="122"/>
      <c r="H64" s="11"/>
    </row>
    <row r="65" spans="1:8" s="1" customFormat="1" hidden="1">
      <c r="A65" s="9"/>
      <c r="B65" s="48"/>
      <c r="C65" s="99" t="s">
        <v>61</v>
      </c>
      <c r="D65" s="94" t="s">
        <v>68</v>
      </c>
      <c r="E65" s="94">
        <v>200</v>
      </c>
      <c r="F65" s="122"/>
      <c r="G65" s="122"/>
      <c r="H65" s="11"/>
    </row>
    <row r="66" spans="1:8" s="1" customFormat="1" hidden="1">
      <c r="A66" s="9"/>
      <c r="B66" s="48"/>
      <c r="C66" s="80" t="s">
        <v>61</v>
      </c>
      <c r="D66" s="90" t="s">
        <v>68</v>
      </c>
      <c r="E66" s="90">
        <v>200</v>
      </c>
      <c r="F66" s="116"/>
      <c r="G66" s="116"/>
      <c r="H66" s="11"/>
    </row>
    <row r="67" spans="1:8" s="1" customFormat="1" hidden="1">
      <c r="A67" s="7"/>
      <c r="B67" s="48"/>
      <c r="C67" s="99" t="s">
        <v>55</v>
      </c>
      <c r="D67" s="94" t="s">
        <v>69</v>
      </c>
      <c r="E67" s="94">
        <v>200</v>
      </c>
      <c r="F67" s="122"/>
      <c r="G67" s="122"/>
      <c r="H67" s="11"/>
    </row>
    <row r="68" spans="1:8" s="1" customFormat="1" hidden="1">
      <c r="A68" s="9"/>
      <c r="B68" s="48"/>
      <c r="C68" s="80" t="s">
        <v>55</v>
      </c>
      <c r="D68" s="90" t="s">
        <v>69</v>
      </c>
      <c r="E68" s="90">
        <v>200</v>
      </c>
      <c r="F68" s="116"/>
      <c r="G68" s="116"/>
      <c r="H68" s="11"/>
    </row>
    <row r="69" spans="1:8" s="1" customFormat="1" hidden="1">
      <c r="A69" s="9"/>
      <c r="B69" s="48"/>
      <c r="C69" s="80" t="s">
        <v>55</v>
      </c>
      <c r="D69" s="90" t="s">
        <v>69</v>
      </c>
      <c r="E69" s="90">
        <v>200</v>
      </c>
      <c r="F69" s="116"/>
      <c r="G69" s="116"/>
      <c r="H69" s="11"/>
    </row>
    <row r="70" spans="1:8" ht="31.5">
      <c r="A70" s="8" t="s">
        <v>93</v>
      </c>
      <c r="B70" s="47"/>
      <c r="C70" s="89" t="s">
        <v>61</v>
      </c>
      <c r="D70" s="90" t="s">
        <v>106</v>
      </c>
      <c r="E70" s="90"/>
      <c r="F70" s="121">
        <f>F72+F73+F71</f>
        <v>2383.5</v>
      </c>
      <c r="G70" s="121">
        <f>G72+G73+G71</f>
        <v>2383.3000000000002</v>
      </c>
    </row>
    <row r="71" spans="1:8" s="1" customFormat="1">
      <c r="A71" s="16" t="s">
        <v>90</v>
      </c>
      <c r="B71" s="58" t="s">
        <v>111</v>
      </c>
      <c r="C71" s="93" t="s">
        <v>61</v>
      </c>
      <c r="D71" s="94" t="s">
        <v>89</v>
      </c>
      <c r="E71" s="94">
        <v>200</v>
      </c>
      <c r="F71" s="122">
        <v>1678.6</v>
      </c>
      <c r="G71" s="122">
        <v>1678.6</v>
      </c>
      <c r="H71" s="11"/>
    </row>
    <row r="72" spans="1:8" s="1" customFormat="1" ht="15" customHeight="1">
      <c r="A72" s="26"/>
      <c r="B72" s="47" t="s">
        <v>112</v>
      </c>
      <c r="C72" s="89" t="s">
        <v>61</v>
      </c>
      <c r="D72" s="90" t="s">
        <v>89</v>
      </c>
      <c r="E72" s="90">
        <v>200</v>
      </c>
      <c r="F72" s="116">
        <v>346.4</v>
      </c>
      <c r="G72" s="116">
        <v>346.2</v>
      </c>
      <c r="H72" s="11"/>
    </row>
    <row r="73" spans="1:8" s="1" customFormat="1" ht="15" customHeight="1">
      <c r="A73" s="8"/>
      <c r="B73" s="47"/>
      <c r="C73" s="89" t="s">
        <v>61</v>
      </c>
      <c r="D73" s="90" t="s">
        <v>70</v>
      </c>
      <c r="E73" s="90">
        <v>200</v>
      </c>
      <c r="F73" s="116">
        <v>358.5</v>
      </c>
      <c r="G73" s="116">
        <v>358.5</v>
      </c>
      <c r="H73" s="11"/>
    </row>
    <row r="74" spans="1:8">
      <c r="A74" s="8" t="s">
        <v>94</v>
      </c>
      <c r="B74" s="47"/>
      <c r="C74" s="89" t="s">
        <v>61</v>
      </c>
      <c r="D74" s="90" t="s">
        <v>71</v>
      </c>
      <c r="E74" s="90">
        <v>200</v>
      </c>
      <c r="F74" s="116">
        <v>100</v>
      </c>
      <c r="G74" s="116">
        <v>100</v>
      </c>
    </row>
    <row r="75" spans="1:8" ht="31.5">
      <c r="A75" s="8" t="s">
        <v>95</v>
      </c>
      <c r="B75" s="47"/>
      <c r="C75" s="89" t="s">
        <v>61</v>
      </c>
      <c r="D75" s="90" t="s">
        <v>72</v>
      </c>
      <c r="E75" s="90">
        <v>200</v>
      </c>
      <c r="F75" s="116">
        <v>160</v>
      </c>
      <c r="G75" s="116">
        <v>0</v>
      </c>
    </row>
    <row r="76" spans="1:8" s="1" customFormat="1" ht="18.75" customHeight="1">
      <c r="A76" s="8" t="s">
        <v>96</v>
      </c>
      <c r="B76" s="47"/>
      <c r="C76" s="89" t="s">
        <v>55</v>
      </c>
      <c r="D76" s="90" t="s">
        <v>73</v>
      </c>
      <c r="E76" s="90">
        <v>200</v>
      </c>
      <c r="F76" s="116">
        <v>120</v>
      </c>
      <c r="G76" s="116">
        <v>0</v>
      </c>
      <c r="H76" s="11"/>
    </row>
    <row r="77" spans="1:8" ht="31.5">
      <c r="A77" s="8" t="s">
        <v>97</v>
      </c>
      <c r="B77" s="47"/>
      <c r="C77" s="89" t="s">
        <v>55</v>
      </c>
      <c r="D77" s="92" t="s">
        <v>74</v>
      </c>
      <c r="E77" s="92">
        <v>200</v>
      </c>
      <c r="F77" s="116"/>
      <c r="G77" s="116"/>
    </row>
    <row r="78" spans="1:8" s="1" customFormat="1">
      <c r="A78" s="8" t="s">
        <v>98</v>
      </c>
      <c r="B78" s="69"/>
      <c r="C78" s="100"/>
      <c r="D78" s="101" t="s">
        <v>75</v>
      </c>
      <c r="E78" s="101"/>
      <c r="F78" s="121">
        <f>F79+F80+F81</f>
        <v>220</v>
      </c>
      <c r="G78" s="121">
        <f t="shared" ref="G78" si="11">G79+G80+G81</f>
        <v>98</v>
      </c>
      <c r="H78" s="11"/>
    </row>
    <row r="79" spans="1:8" s="1" customFormat="1" hidden="1">
      <c r="A79" s="4"/>
      <c r="B79" s="69"/>
      <c r="C79" s="102" t="s">
        <v>61</v>
      </c>
      <c r="D79" s="103" t="s">
        <v>76</v>
      </c>
      <c r="E79" s="103">
        <v>200</v>
      </c>
      <c r="F79" s="122"/>
      <c r="G79" s="122"/>
      <c r="H79" s="11"/>
    </row>
    <row r="80" spans="1:8" s="1" customFormat="1" hidden="1">
      <c r="A80" s="4"/>
      <c r="B80" s="69"/>
      <c r="C80" s="100" t="s">
        <v>61</v>
      </c>
      <c r="D80" s="101" t="s">
        <v>76</v>
      </c>
      <c r="E80" s="101">
        <v>200</v>
      </c>
      <c r="F80" s="116"/>
      <c r="G80" s="116"/>
      <c r="H80" s="11"/>
    </row>
    <row r="81" spans="1:8" s="1" customFormat="1">
      <c r="A81" s="8"/>
      <c r="B81" s="69"/>
      <c r="C81" s="100" t="s">
        <v>55</v>
      </c>
      <c r="D81" s="101" t="s">
        <v>86</v>
      </c>
      <c r="E81" s="101">
        <v>200</v>
      </c>
      <c r="F81" s="116">
        <v>220</v>
      </c>
      <c r="G81" s="116">
        <v>98</v>
      </c>
      <c r="H81" s="11"/>
    </row>
    <row r="82" spans="1:8" ht="31.5" hidden="1">
      <c r="A82" s="15" t="s">
        <v>33</v>
      </c>
      <c r="B82" s="70"/>
      <c r="C82" s="104"/>
      <c r="D82" s="105" t="s">
        <v>35</v>
      </c>
      <c r="E82" s="105"/>
      <c r="F82" s="115">
        <f>F83</f>
        <v>0</v>
      </c>
      <c r="G82" s="115">
        <f t="shared" ref="G82" si="12">G83</f>
        <v>0</v>
      </c>
    </row>
    <row r="83" spans="1:8" ht="31.5" hidden="1">
      <c r="A83" s="8" t="s">
        <v>34</v>
      </c>
      <c r="B83" s="69"/>
      <c r="C83" s="100" t="s">
        <v>55</v>
      </c>
      <c r="D83" s="101" t="s">
        <v>82</v>
      </c>
      <c r="E83" s="101">
        <v>500</v>
      </c>
      <c r="F83" s="116"/>
      <c r="G83" s="116"/>
    </row>
    <row r="84" spans="1:8" s="1" customFormat="1" ht="31.5">
      <c r="A84" s="3" t="s">
        <v>99</v>
      </c>
      <c r="B84" s="71"/>
      <c r="C84" s="106"/>
      <c r="D84" s="2" t="s">
        <v>79</v>
      </c>
      <c r="E84" s="107"/>
      <c r="F84" s="126">
        <f>F85</f>
        <v>15</v>
      </c>
      <c r="G84" s="126">
        <f>G85</f>
        <v>0</v>
      </c>
      <c r="H84" s="11"/>
    </row>
    <row r="85" spans="1:8" s="1" customFormat="1" ht="31.5">
      <c r="A85" s="57" t="s">
        <v>100</v>
      </c>
      <c r="B85" s="72"/>
      <c r="C85" s="108" t="s">
        <v>55</v>
      </c>
      <c r="D85" s="2" t="s">
        <v>78</v>
      </c>
      <c r="E85" s="109">
        <v>200</v>
      </c>
      <c r="F85" s="127">
        <v>15</v>
      </c>
      <c r="G85" s="127"/>
      <c r="H85" s="11"/>
    </row>
    <row r="86" spans="1:8" s="1" customFormat="1">
      <c r="A86" s="27" t="s">
        <v>101</v>
      </c>
      <c r="B86" s="73"/>
      <c r="C86" s="110"/>
      <c r="D86" s="28" t="s">
        <v>83</v>
      </c>
      <c r="E86" s="107"/>
      <c r="F86" s="126">
        <f>F87+F88+F89</f>
        <v>5285.4</v>
      </c>
      <c r="G86" s="126">
        <f t="shared" ref="G86" si="13">G87+G88+G89</f>
        <v>0</v>
      </c>
      <c r="H86" s="11"/>
    </row>
    <row r="87" spans="1:8" s="1" customFormat="1" ht="46.5" customHeight="1">
      <c r="A87" s="5" t="s">
        <v>102</v>
      </c>
      <c r="B87" s="74"/>
      <c r="C87" s="110" t="s">
        <v>59</v>
      </c>
      <c r="D87" s="29" t="s">
        <v>84</v>
      </c>
      <c r="E87" s="109">
        <v>200</v>
      </c>
      <c r="F87" s="128">
        <v>2438</v>
      </c>
      <c r="G87" s="128">
        <v>0</v>
      </c>
      <c r="H87" s="11"/>
    </row>
    <row r="88" spans="1:8" s="1" customFormat="1" ht="15" customHeight="1">
      <c r="A88" s="5"/>
      <c r="B88" s="75" t="s">
        <v>111</v>
      </c>
      <c r="C88" s="111" t="s">
        <v>59</v>
      </c>
      <c r="D88" s="30" t="s">
        <v>85</v>
      </c>
      <c r="E88" s="109">
        <v>200</v>
      </c>
      <c r="F88" s="122">
        <v>2844.5</v>
      </c>
      <c r="G88" s="122">
        <v>0</v>
      </c>
      <c r="H88" s="11"/>
    </row>
    <row r="89" spans="1:8" s="1" customFormat="1" ht="15" customHeight="1">
      <c r="A89" s="5"/>
      <c r="B89" s="74" t="s">
        <v>112</v>
      </c>
      <c r="C89" s="112" t="s">
        <v>59</v>
      </c>
      <c r="D89" s="31" t="s">
        <v>85</v>
      </c>
      <c r="E89" s="113">
        <v>200</v>
      </c>
      <c r="F89" s="125">
        <v>2.9</v>
      </c>
      <c r="G89" s="125">
        <v>0</v>
      </c>
      <c r="H89" s="11"/>
    </row>
    <row r="90" spans="1:8" ht="15" customHeight="1">
      <c r="A90" s="32" t="s">
        <v>80</v>
      </c>
      <c r="B90" s="76"/>
      <c r="C90" s="33" t="s">
        <v>62</v>
      </c>
      <c r="D90" s="34" t="s">
        <v>77</v>
      </c>
      <c r="E90" s="34">
        <v>800</v>
      </c>
      <c r="F90" s="129"/>
      <c r="G90" s="129"/>
    </row>
    <row r="91" spans="1:8" ht="15" customHeight="1">
      <c r="A91" s="35" t="s">
        <v>105</v>
      </c>
      <c r="B91" s="77"/>
      <c r="C91" s="14"/>
      <c r="D91" s="15"/>
      <c r="E91" s="15"/>
      <c r="F91" s="115">
        <f>F6+F17+F49+F82+F90+F84+F86</f>
        <v>21492.5</v>
      </c>
      <c r="G91" s="115">
        <f t="shared" ref="G91" si="14">G6+G17+G49+G82+G90+G84+G86</f>
        <v>7283.3000000000011</v>
      </c>
    </row>
    <row r="92" spans="1:8">
      <c r="D92" s="36"/>
      <c r="E92" s="37"/>
      <c r="F92" s="37"/>
    </row>
    <row r="93" spans="1:8">
      <c r="A93" s="11" t="s">
        <v>109</v>
      </c>
      <c r="D93" s="36" t="s">
        <v>110</v>
      </c>
      <c r="E93" s="37"/>
      <c r="F93" s="39"/>
      <c r="G93" s="39"/>
    </row>
    <row r="94" spans="1:8">
      <c r="D94" s="38"/>
      <c r="E94" s="37"/>
      <c r="F94" s="37"/>
      <c r="G94" s="37"/>
    </row>
    <row r="95" spans="1:8">
      <c r="D95" s="40"/>
      <c r="E95" s="37"/>
      <c r="F95" s="39"/>
      <c r="G95" s="37"/>
    </row>
    <row r="96" spans="1:8">
      <c r="D96" s="40"/>
      <c r="E96" s="37"/>
      <c r="F96" s="39"/>
      <c r="G96" s="39"/>
    </row>
    <row r="98" spans="1:8">
      <c r="D98" s="43"/>
      <c r="E98" s="43"/>
      <c r="F98" s="46"/>
      <c r="G98" s="46"/>
    </row>
    <row r="99" spans="1:8">
      <c r="D99" s="44"/>
      <c r="E99" s="44"/>
      <c r="F99" s="45"/>
      <c r="G99" s="45"/>
    </row>
    <row r="100" spans="1:8">
      <c r="F100" s="39"/>
      <c r="G100" s="39"/>
    </row>
    <row r="101" spans="1:8">
      <c r="G101" s="41"/>
    </row>
    <row r="102" spans="1:8" s="1" customFormat="1">
      <c r="A102" s="11"/>
      <c r="B102" s="11"/>
      <c r="C102" s="11"/>
      <c r="D102" s="11"/>
      <c r="E102" s="11"/>
      <c r="F102" s="11"/>
      <c r="G102" s="41"/>
      <c r="H102" s="11"/>
    </row>
    <row r="103" spans="1:8">
      <c r="G103" s="42"/>
    </row>
  </sheetData>
  <mergeCells count="56">
    <mergeCell ref="G49:G50"/>
    <mergeCell ref="G51:G53"/>
    <mergeCell ref="G57:G58"/>
    <mergeCell ref="G24:G25"/>
    <mergeCell ref="G30:G32"/>
    <mergeCell ref="G37:G38"/>
    <mergeCell ref="G7:G8"/>
    <mergeCell ref="G12:G14"/>
    <mergeCell ref="G19:G20"/>
    <mergeCell ref="A2:F2"/>
    <mergeCell ref="A3:F3"/>
    <mergeCell ref="A7:A8"/>
    <mergeCell ref="C7:C8"/>
    <mergeCell ref="D7:D8"/>
    <mergeCell ref="E7:E8"/>
    <mergeCell ref="F7:F8"/>
    <mergeCell ref="A19:A20"/>
    <mergeCell ref="C19:C20"/>
    <mergeCell ref="D19:D20"/>
    <mergeCell ref="E19:E20"/>
    <mergeCell ref="F19:F20"/>
    <mergeCell ref="A12:A14"/>
    <mergeCell ref="C12:C13"/>
    <mergeCell ref="D12:D14"/>
    <mergeCell ref="E12:E14"/>
    <mergeCell ref="F12:F14"/>
    <mergeCell ref="A30:A32"/>
    <mergeCell ref="C30:C32"/>
    <mergeCell ref="D30:D32"/>
    <mergeCell ref="E30:E32"/>
    <mergeCell ref="F30:F32"/>
    <mergeCell ref="A24:A25"/>
    <mergeCell ref="C24:C25"/>
    <mergeCell ref="D24:D25"/>
    <mergeCell ref="E24:E25"/>
    <mergeCell ref="F24:F25"/>
    <mergeCell ref="A49:A50"/>
    <mergeCell ref="C49:C50"/>
    <mergeCell ref="D49:D50"/>
    <mergeCell ref="E49:E50"/>
    <mergeCell ref="F49:F50"/>
    <mergeCell ref="A37:A38"/>
    <mergeCell ref="C37:C38"/>
    <mergeCell ref="D37:D38"/>
    <mergeCell ref="E37:E38"/>
    <mergeCell ref="F37:F38"/>
    <mergeCell ref="A57:A58"/>
    <mergeCell ref="C57:C58"/>
    <mergeCell ref="D57:D58"/>
    <mergeCell ref="E57:E58"/>
    <mergeCell ref="F57:F58"/>
    <mergeCell ref="A51:A53"/>
    <mergeCell ref="C51:C52"/>
    <mergeCell ref="D51:D53"/>
    <mergeCell ref="E51:E52"/>
    <mergeCell ref="F51:F53"/>
  </mergeCells>
  <pageMargins left="0.70866141732283472" right="0.15748031496062992" top="0.15748031496062992" bottom="0.19685039370078741" header="0.15748031496062992" footer="0.19685039370078741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Дракино</vt:lpstr>
      <vt:lpstr>Дракино!Область_печати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Администратор1</dc:creator>
  <cp:lastModifiedBy>UNesterenko</cp:lastModifiedBy>
  <cp:lastPrinted>2022-08-09T07:23:11Z</cp:lastPrinted>
  <dcterms:created xsi:type="dcterms:W3CDTF">2015-03-06T04:53:28Z</dcterms:created>
  <dcterms:modified xsi:type="dcterms:W3CDTF">2022-08-09T07:31:29Z</dcterms:modified>
</cp:coreProperties>
</file>